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4.xml" ContentType="application/vnd.openxmlformats-officedocument.drawing+xml"/>
  <Override PartName="/xl/comments3.xml" ContentType="application/vnd.openxmlformats-officedocument.spreadsheetml.comments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5.xml" ContentType="application/vnd.openxmlformats-officedocument.drawing+xml"/>
  <Override PartName="/xl/comments4.xml" ContentType="application/vnd.openxmlformats-officedocument.spreadsheetml.comments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drawings/drawing6.xml" ContentType="application/vnd.openxmlformats-officedocument.drawing+xml"/>
  <Override PartName="/xl/comments5.xml" ContentType="application/vnd.openxmlformats-officedocument.spreadsheetml.comments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drawings/drawing7.xml" ContentType="application/vnd.openxmlformats-officedocument.drawing+xml"/>
  <Override PartName="/xl/comments6.xml" ContentType="application/vnd.openxmlformats-officedocument.spreadsheetml.comments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drawings/drawing8.xml" ContentType="application/vnd.openxmlformats-officedocument.drawing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rco\1 - Clientes\Mark Contábil\Planejamento\Projeto Toma de Conta\Planilhas - Originais alterada sem senha\Planilhas 2026\------ Enviar Atratis\Controle Pessoal\"/>
    </mc:Choice>
  </mc:AlternateContent>
  <xr:revisionPtr revIDLastSave="0" documentId="13_ncr:1_{6EB366CE-5623-4BEB-8ABF-6FA1C535F191}" xr6:coauthVersionLast="47" xr6:coauthVersionMax="47" xr10:uidLastSave="{00000000-0000-0000-0000-000000000000}"/>
  <bookViews>
    <workbookView xWindow="-120" yWindow="480" windowWidth="29040" windowHeight="15840" tabRatio="916" xr2:uid="{6D743113-0ECD-4391-95CB-800C39A916F0}"/>
  </bookViews>
  <sheets>
    <sheet name="Página Inicial" sheetId="3" r:id="rId1"/>
    <sheet name="Jan - Fev" sheetId="2" r:id="rId2"/>
    <sheet name="Mar - Abr" sheetId="19" r:id="rId3"/>
    <sheet name="Mai - Jun" sheetId="20" r:id="rId4"/>
    <sheet name="Jul - Ago" sheetId="21" r:id="rId5"/>
    <sheet name="Set - Out" sheetId="22" r:id="rId6"/>
    <sheet name="Nov - Dez" sheetId="23" r:id="rId7"/>
    <sheet name="Gráficos" sheetId="15" r:id="rId8"/>
    <sheet name="Jan a Dez" sheetId="16" r:id="rId9"/>
  </sheets>
  <definedNames>
    <definedName name="_xlnm.Print_Area" localSheetId="7">Gráficos!$A$1:$M$38</definedName>
    <definedName name="_xlnm.Print_Area" localSheetId="1">'Jan - Fev'!$A$1:$K$214</definedName>
    <definedName name="_xlnm.Print_Area" localSheetId="8">'Jan a Dez'!$A$1:$AF$54</definedName>
    <definedName name="_xlnm.Print_Area" localSheetId="4">'Jul - Ago'!$A$1:$K$214</definedName>
    <definedName name="_xlnm.Print_Area" localSheetId="3">'Mai - Jun'!$A$1:$K$214</definedName>
    <definedName name="_xlnm.Print_Area" localSheetId="2">'Mar - Abr'!$A$1:$K$214</definedName>
    <definedName name="_xlnm.Print_Area" localSheetId="6">'Nov - Dez'!$A$1:$K$214</definedName>
    <definedName name="_xlnm.Print_Area" localSheetId="5">'Set - Out'!$A$1:$K$214</definedName>
    <definedName name="Gráficos_Comparativos">'Página Inicial'!$F$26</definedName>
  </definedName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44" i="16" l="1"/>
  <c r="W44" i="16"/>
  <c r="Y43" i="16"/>
  <c r="Y45" i="16"/>
  <c r="W43" i="16"/>
  <c r="W45" i="16" s="1"/>
  <c r="Y39" i="16"/>
  <c r="Y40" i="16" s="1"/>
  <c r="Y47" i="16" s="1"/>
  <c r="W39" i="16"/>
  <c r="Y38" i="16"/>
  <c r="W38" i="16"/>
  <c r="W40" i="16"/>
  <c r="U44" i="16"/>
  <c r="S44" i="16"/>
  <c r="U43" i="16"/>
  <c r="S43" i="16"/>
  <c r="S45" i="16" s="1"/>
  <c r="U39" i="16"/>
  <c r="S39" i="16"/>
  <c r="U38" i="16"/>
  <c r="U40" i="16"/>
  <c r="S38" i="16"/>
  <c r="S40" i="16" s="1"/>
  <c r="S47" i="16" s="1"/>
  <c r="Q44" i="16"/>
  <c r="O44" i="16"/>
  <c r="Q43" i="16"/>
  <c r="Q45" i="16" s="1"/>
  <c r="Q47" i="16" s="1"/>
  <c r="O43" i="16"/>
  <c r="Q39" i="16"/>
  <c r="O39" i="16"/>
  <c r="Q38" i="16"/>
  <c r="Q40" i="16"/>
  <c r="O38" i="16"/>
  <c r="M44" i="16"/>
  <c r="K44" i="16"/>
  <c r="M43" i="16"/>
  <c r="M45" i="16" s="1"/>
  <c r="K43" i="16"/>
  <c r="K45" i="16" s="1"/>
  <c r="M39" i="16"/>
  <c r="M40" i="16"/>
  <c r="K39" i="16"/>
  <c r="M38" i="16"/>
  <c r="K38" i="16"/>
  <c r="I44" i="16"/>
  <c r="G44" i="16"/>
  <c r="I43" i="16"/>
  <c r="I45" i="16" s="1"/>
  <c r="G43" i="16"/>
  <c r="G45" i="16" s="1"/>
  <c r="I39" i="16"/>
  <c r="G39" i="16"/>
  <c r="I38" i="16"/>
  <c r="G38" i="16"/>
  <c r="G40" i="16" s="1"/>
  <c r="E44" i="16"/>
  <c r="E43" i="16"/>
  <c r="E39" i="16"/>
  <c r="E38" i="16"/>
  <c r="H152" i="23"/>
  <c r="D152" i="23"/>
  <c r="I128" i="23"/>
  <c r="H128" i="23"/>
  <c r="J128" i="23" s="1"/>
  <c r="E128" i="23"/>
  <c r="D128" i="23"/>
  <c r="F128" i="23" s="1"/>
  <c r="I114" i="23"/>
  <c r="J114" i="23"/>
  <c r="H114" i="23"/>
  <c r="E114" i="23"/>
  <c r="F114" i="23" s="1"/>
  <c r="D114" i="23"/>
  <c r="I100" i="23"/>
  <c r="H100" i="23"/>
  <c r="J100" i="23" s="1"/>
  <c r="E100" i="23"/>
  <c r="D100" i="23"/>
  <c r="I89" i="23"/>
  <c r="H89" i="23"/>
  <c r="E89" i="23"/>
  <c r="D89" i="23"/>
  <c r="F89" i="23" s="1"/>
  <c r="E168" i="23" s="1"/>
  <c r="I74" i="23"/>
  <c r="H74" i="23"/>
  <c r="J74" i="23" s="1"/>
  <c r="E74" i="23"/>
  <c r="D74" i="23"/>
  <c r="I62" i="23"/>
  <c r="J62" i="23"/>
  <c r="H62" i="23"/>
  <c r="E62" i="23"/>
  <c r="D62" i="23"/>
  <c r="F62" i="23" s="1"/>
  <c r="E166" i="23" s="1"/>
  <c r="I50" i="23"/>
  <c r="H50" i="23"/>
  <c r="J50" i="23"/>
  <c r="I165" i="23" s="1"/>
  <c r="E50" i="23"/>
  <c r="D50" i="23"/>
  <c r="F50" i="23" s="1"/>
  <c r="I39" i="23"/>
  <c r="H39" i="23"/>
  <c r="J39" i="23" s="1"/>
  <c r="E39" i="23"/>
  <c r="D39" i="23"/>
  <c r="F39" i="23" s="1"/>
  <c r="I28" i="23"/>
  <c r="H28" i="23"/>
  <c r="E28" i="23"/>
  <c r="D28" i="23"/>
  <c r="I11" i="23"/>
  <c r="H11" i="23"/>
  <c r="E11" i="23"/>
  <c r="D11" i="23"/>
  <c r="E4" i="23"/>
  <c r="I4" i="23"/>
  <c r="D4" i="23"/>
  <c r="H4" i="23" s="1"/>
  <c r="H152" i="22"/>
  <c r="D152" i="22"/>
  <c r="I128" i="22"/>
  <c r="H128" i="22"/>
  <c r="J128" i="22"/>
  <c r="E128" i="22"/>
  <c r="D128" i="22"/>
  <c r="F128" i="22" s="1"/>
  <c r="I114" i="22"/>
  <c r="H114" i="22"/>
  <c r="E114" i="22"/>
  <c r="D114" i="22"/>
  <c r="F114" i="22"/>
  <c r="S21" i="16"/>
  <c r="I100" i="22"/>
  <c r="H100" i="22"/>
  <c r="J100" i="22" s="1"/>
  <c r="I169" i="22" s="1"/>
  <c r="E100" i="22"/>
  <c r="D100" i="22"/>
  <c r="F100" i="22" s="1"/>
  <c r="I89" i="22"/>
  <c r="H89" i="22"/>
  <c r="J89" i="22" s="1"/>
  <c r="E89" i="22"/>
  <c r="D89" i="22"/>
  <c r="F89" i="22" s="1"/>
  <c r="I74" i="22"/>
  <c r="H74" i="22"/>
  <c r="J74" i="22" s="1"/>
  <c r="E74" i="22"/>
  <c r="D74" i="22"/>
  <c r="F74" i="22" s="1"/>
  <c r="I62" i="22"/>
  <c r="H62" i="22"/>
  <c r="J62" i="22"/>
  <c r="E62" i="22"/>
  <c r="D62" i="22"/>
  <c r="F62" i="22" s="1"/>
  <c r="I50" i="22"/>
  <c r="H50" i="22"/>
  <c r="J50" i="22" s="1"/>
  <c r="E50" i="22"/>
  <c r="D50" i="22"/>
  <c r="F50" i="22" s="1"/>
  <c r="E165" i="22" s="1"/>
  <c r="I39" i="22"/>
  <c r="H39" i="22"/>
  <c r="E39" i="22"/>
  <c r="D39" i="22"/>
  <c r="I28" i="22"/>
  <c r="I130" i="22" s="1"/>
  <c r="H28" i="22"/>
  <c r="E28" i="22"/>
  <c r="D28" i="22"/>
  <c r="I11" i="22"/>
  <c r="H11" i="22"/>
  <c r="E11" i="22"/>
  <c r="D11" i="22"/>
  <c r="F11" i="22" s="1"/>
  <c r="E4" i="22"/>
  <c r="I4" i="22" s="1"/>
  <c r="D4" i="22"/>
  <c r="H4" i="22" s="1"/>
  <c r="H152" i="21"/>
  <c r="D152" i="21"/>
  <c r="I128" i="21"/>
  <c r="H128" i="21"/>
  <c r="J128" i="21" s="1"/>
  <c r="E128" i="21"/>
  <c r="D128" i="21"/>
  <c r="F128" i="21" s="1"/>
  <c r="I114" i="21"/>
  <c r="H114" i="21"/>
  <c r="E114" i="21"/>
  <c r="F114" i="21" s="1"/>
  <c r="D114" i="21"/>
  <c r="I100" i="21"/>
  <c r="H100" i="21"/>
  <c r="J100" i="21" s="1"/>
  <c r="I169" i="21" s="1"/>
  <c r="E100" i="21"/>
  <c r="D100" i="21"/>
  <c r="F100" i="21" s="1"/>
  <c r="I89" i="21"/>
  <c r="H89" i="21"/>
  <c r="J89" i="21" s="1"/>
  <c r="E89" i="21"/>
  <c r="D89" i="21"/>
  <c r="F89" i="21" s="1"/>
  <c r="I74" i="21"/>
  <c r="J74" i="21"/>
  <c r="J65" i="21" s="1"/>
  <c r="Q16" i="16" s="1"/>
  <c r="H74" i="21"/>
  <c r="E74" i="21"/>
  <c r="F74" i="21" s="1"/>
  <c r="D74" i="21"/>
  <c r="I62" i="21"/>
  <c r="H62" i="21"/>
  <c r="E62" i="21"/>
  <c r="D62" i="21"/>
  <c r="I50" i="21"/>
  <c r="H50" i="21"/>
  <c r="E50" i="21"/>
  <c r="D50" i="21"/>
  <c r="F50" i="21" s="1"/>
  <c r="I39" i="21"/>
  <c r="H39" i="21"/>
  <c r="E39" i="21"/>
  <c r="D39" i="21"/>
  <c r="I28" i="21"/>
  <c r="H28" i="21"/>
  <c r="H130" i="21" s="1"/>
  <c r="E28" i="21"/>
  <c r="D28" i="21"/>
  <c r="I11" i="21"/>
  <c r="J11" i="21" s="1"/>
  <c r="H11" i="21"/>
  <c r="H137" i="21" s="1"/>
  <c r="E11" i="21"/>
  <c r="D11" i="21"/>
  <c r="E4" i="21"/>
  <c r="I4" i="21"/>
  <c r="D4" i="21"/>
  <c r="H4" i="21" s="1"/>
  <c r="H152" i="20"/>
  <c r="D152" i="20"/>
  <c r="I128" i="20"/>
  <c r="H128" i="20"/>
  <c r="J128" i="20"/>
  <c r="E128" i="20"/>
  <c r="D128" i="20"/>
  <c r="F128" i="20" s="1"/>
  <c r="I114" i="20"/>
  <c r="J114" i="20" s="1"/>
  <c r="I170" i="20" s="1"/>
  <c r="H114" i="20"/>
  <c r="E114" i="20"/>
  <c r="D114" i="20"/>
  <c r="F114" i="20"/>
  <c r="I100" i="20"/>
  <c r="H100" i="20"/>
  <c r="E100" i="20"/>
  <c r="D100" i="20"/>
  <c r="F100" i="20" s="1"/>
  <c r="I89" i="20"/>
  <c r="H89" i="20"/>
  <c r="J89" i="20" s="1"/>
  <c r="E89" i="20"/>
  <c r="F89" i="20" s="1"/>
  <c r="D89" i="20"/>
  <c r="I74" i="20"/>
  <c r="H74" i="20"/>
  <c r="J74" i="20"/>
  <c r="E74" i="20"/>
  <c r="D74" i="20"/>
  <c r="F74" i="20" s="1"/>
  <c r="E167" i="20" s="1"/>
  <c r="I62" i="20"/>
  <c r="H62" i="20"/>
  <c r="J62" i="20" s="1"/>
  <c r="E62" i="20"/>
  <c r="D62" i="20"/>
  <c r="I50" i="20"/>
  <c r="H50" i="20"/>
  <c r="J50" i="20" s="1"/>
  <c r="J42" i="20" s="1"/>
  <c r="M12" i="16" s="1"/>
  <c r="E50" i="20"/>
  <c r="D50" i="20"/>
  <c r="F50" i="20"/>
  <c r="I39" i="20"/>
  <c r="H39" i="20"/>
  <c r="J39" i="20" s="1"/>
  <c r="E39" i="20"/>
  <c r="D39" i="20"/>
  <c r="I28" i="20"/>
  <c r="I130" i="20" s="1"/>
  <c r="I132" i="20" s="1"/>
  <c r="H28" i="20"/>
  <c r="E28" i="20"/>
  <c r="E130" i="20" s="1"/>
  <c r="E132" i="20" s="1"/>
  <c r="F132" i="20" s="1"/>
  <c r="D28" i="20"/>
  <c r="I11" i="20"/>
  <c r="H11" i="20"/>
  <c r="H137" i="20" s="1"/>
  <c r="E11" i="20"/>
  <c r="F11" i="20"/>
  <c r="D139" i="20" s="1"/>
  <c r="D11" i="20"/>
  <c r="D137" i="20" s="1"/>
  <c r="E4" i="20"/>
  <c r="I4" i="20" s="1"/>
  <c r="D4" i="20"/>
  <c r="H4" i="20" s="1"/>
  <c r="H152" i="19"/>
  <c r="D152" i="19"/>
  <c r="I128" i="19"/>
  <c r="H128" i="19"/>
  <c r="J128" i="19"/>
  <c r="E128" i="19"/>
  <c r="D128" i="19"/>
  <c r="F128" i="19" s="1"/>
  <c r="I114" i="19"/>
  <c r="H114" i="19"/>
  <c r="J114" i="19" s="1"/>
  <c r="E114" i="19"/>
  <c r="D114" i="19"/>
  <c r="F114" i="19" s="1"/>
  <c r="I100" i="19"/>
  <c r="J100" i="19" s="1"/>
  <c r="H100" i="19"/>
  <c r="E100" i="19"/>
  <c r="D100" i="19"/>
  <c r="F100" i="19" s="1"/>
  <c r="I89" i="19"/>
  <c r="H89" i="19"/>
  <c r="J89" i="19"/>
  <c r="I17" i="16" s="1"/>
  <c r="E89" i="19"/>
  <c r="D89" i="19"/>
  <c r="F89" i="19" s="1"/>
  <c r="I74" i="19"/>
  <c r="H74" i="19"/>
  <c r="E74" i="19"/>
  <c r="D74" i="19"/>
  <c r="F74" i="19" s="1"/>
  <c r="I62" i="19"/>
  <c r="H62" i="19"/>
  <c r="E62" i="19"/>
  <c r="D62" i="19"/>
  <c r="F62" i="19" s="1"/>
  <c r="G13" i="16" s="1"/>
  <c r="I50" i="19"/>
  <c r="H50" i="19"/>
  <c r="E50" i="19"/>
  <c r="D50" i="19"/>
  <c r="F50" i="19" s="1"/>
  <c r="I39" i="19"/>
  <c r="H39" i="19"/>
  <c r="E39" i="19"/>
  <c r="D39" i="19"/>
  <c r="I28" i="19"/>
  <c r="H28" i="19"/>
  <c r="E28" i="19"/>
  <c r="E130" i="19" s="1"/>
  <c r="D28" i="19"/>
  <c r="I11" i="19"/>
  <c r="H11" i="19"/>
  <c r="H137" i="19" s="1"/>
  <c r="E11" i="19"/>
  <c r="D11" i="19"/>
  <c r="D137" i="19" s="1"/>
  <c r="E4" i="19"/>
  <c r="I4" i="19" s="1"/>
  <c r="D4" i="19"/>
  <c r="H4" i="19" s="1"/>
  <c r="H152" i="2"/>
  <c r="I128" i="2"/>
  <c r="H128" i="2"/>
  <c r="I114" i="2"/>
  <c r="H114" i="2"/>
  <c r="J114" i="2" s="1"/>
  <c r="I100" i="2"/>
  <c r="H100" i="2"/>
  <c r="J100" i="2" s="1"/>
  <c r="I89" i="2"/>
  <c r="J89" i="2" s="1"/>
  <c r="H89" i="2"/>
  <c r="I74" i="2"/>
  <c r="H74" i="2"/>
  <c r="J74" i="2" s="1"/>
  <c r="I62" i="2"/>
  <c r="H62" i="2"/>
  <c r="I50" i="2"/>
  <c r="H50" i="2"/>
  <c r="J50" i="2" s="1"/>
  <c r="I165" i="2" s="1"/>
  <c r="I39" i="2"/>
  <c r="H39" i="2"/>
  <c r="J39" i="2"/>
  <c r="I28" i="2"/>
  <c r="H28" i="2"/>
  <c r="I11" i="2"/>
  <c r="H11" i="2"/>
  <c r="E40" i="16"/>
  <c r="C44" i="16"/>
  <c r="C43" i="16"/>
  <c r="AC43" i="16" s="1"/>
  <c r="C39" i="16"/>
  <c r="AC39" i="16" s="1"/>
  <c r="C38" i="16"/>
  <c r="D11" i="2"/>
  <c r="E11" i="2"/>
  <c r="D28" i="2"/>
  <c r="F28" i="2" s="1"/>
  <c r="D39" i="2"/>
  <c r="F39" i="2" s="1"/>
  <c r="F31" i="2" s="1"/>
  <c r="C10" i="16" s="1"/>
  <c r="D50" i="2"/>
  <c r="D62" i="2"/>
  <c r="D74" i="2"/>
  <c r="D100" i="2"/>
  <c r="D114" i="2"/>
  <c r="F114" i="2" s="1"/>
  <c r="E28" i="2"/>
  <c r="E39" i="2"/>
  <c r="E74" i="2"/>
  <c r="F74" i="2" s="1"/>
  <c r="E89" i="2"/>
  <c r="E100" i="2"/>
  <c r="F100" i="2" s="1"/>
  <c r="E114" i="2"/>
  <c r="D4" i="2"/>
  <c r="H4" i="2"/>
  <c r="E4" i="2"/>
  <c r="I4" i="2"/>
  <c r="E50" i="2"/>
  <c r="E62" i="2"/>
  <c r="F62" i="2" s="1"/>
  <c r="D89" i="2"/>
  <c r="D128" i="2"/>
  <c r="E128" i="2"/>
  <c r="D152" i="2"/>
  <c r="D180" i="2"/>
  <c r="H176" i="2"/>
  <c r="H180" i="2" s="1"/>
  <c r="D176" i="19" s="1"/>
  <c r="D180" i="19" s="1"/>
  <c r="H176" i="19" s="1"/>
  <c r="H180" i="19" s="1"/>
  <c r="H182" i="19" s="1"/>
  <c r="E180" i="2"/>
  <c r="D189" i="2"/>
  <c r="E189" i="2"/>
  <c r="I185" i="2"/>
  <c r="I189" i="2"/>
  <c r="E185" i="19"/>
  <c r="E189" i="19"/>
  <c r="I185" i="19" s="1"/>
  <c r="I189" i="19" s="1"/>
  <c r="E185" i="20" s="1"/>
  <c r="E189" i="20" s="1"/>
  <c r="I185" i="20" s="1"/>
  <c r="I189" i="20" s="1"/>
  <c r="E185" i="21" s="1"/>
  <c r="E189" i="21" s="1"/>
  <c r="I185" i="21" s="1"/>
  <c r="I189" i="21" s="1"/>
  <c r="E185" i="22" s="1"/>
  <c r="E189" i="22" s="1"/>
  <c r="I185" i="22" s="1"/>
  <c r="I189" i="22" s="1"/>
  <c r="E185" i="23" s="1"/>
  <c r="E189" i="23" s="1"/>
  <c r="I185" i="23" s="1"/>
  <c r="I189" i="23" s="1"/>
  <c r="J11" i="2"/>
  <c r="J114" i="22"/>
  <c r="U21" i="16"/>
  <c r="J28" i="23"/>
  <c r="I163" i="23"/>
  <c r="F11" i="19"/>
  <c r="D139" i="19" s="1"/>
  <c r="G5" i="16"/>
  <c r="J128" i="2"/>
  <c r="H137" i="2"/>
  <c r="E31" i="16" s="1"/>
  <c r="E33" i="16" s="1"/>
  <c r="H154" i="2"/>
  <c r="E35" i="16" s="1"/>
  <c r="I171" i="22"/>
  <c r="J65" i="20"/>
  <c r="M16" i="16"/>
  <c r="J28" i="2"/>
  <c r="I163" i="2" s="1"/>
  <c r="Y11" i="16"/>
  <c r="F28" i="20"/>
  <c r="E163" i="20" s="1"/>
  <c r="C40" i="16"/>
  <c r="F103" i="22"/>
  <c r="S22" i="16"/>
  <c r="D137" i="22"/>
  <c r="K7" i="16"/>
  <c r="F14" i="20"/>
  <c r="K8" i="16" s="1"/>
  <c r="F39" i="19"/>
  <c r="J39" i="22"/>
  <c r="U9" i="16"/>
  <c r="I166" i="22"/>
  <c r="E45" i="16"/>
  <c r="D130" i="20"/>
  <c r="F62" i="20"/>
  <c r="F53" i="20" s="1"/>
  <c r="K14" i="16" s="1"/>
  <c r="F39" i="22"/>
  <c r="E5" i="16"/>
  <c r="H139" i="2"/>
  <c r="H141" i="2" s="1"/>
  <c r="H130" i="23"/>
  <c r="O40" i="16"/>
  <c r="D154" i="19"/>
  <c r="G35" i="16"/>
  <c r="J14" i="23"/>
  <c r="Y8" i="16" s="1"/>
  <c r="Y7" i="16"/>
  <c r="E130" i="22"/>
  <c r="E132" i="22"/>
  <c r="E170" i="22"/>
  <c r="H137" i="23"/>
  <c r="B16" i="15" s="1"/>
  <c r="J11" i="23"/>
  <c r="I40" i="16"/>
  <c r="I47" i="16" s="1"/>
  <c r="AC38" i="16"/>
  <c r="AE38" i="16"/>
  <c r="F50" i="2"/>
  <c r="E130" i="2"/>
  <c r="E132" i="2" s="1"/>
  <c r="B6" i="15"/>
  <c r="F28" i="23"/>
  <c r="F100" i="23"/>
  <c r="E169" i="23" s="1"/>
  <c r="F89" i="2"/>
  <c r="C17" i="16"/>
  <c r="J28" i="21"/>
  <c r="J14" i="21" s="1"/>
  <c r="Q8" i="16" s="1"/>
  <c r="F62" i="21"/>
  <c r="E166" i="21"/>
  <c r="E168" i="2"/>
  <c r="H139" i="23"/>
  <c r="H142" i="23" s="1"/>
  <c r="Y5" i="16"/>
  <c r="H154" i="23"/>
  <c r="Y35" i="16"/>
  <c r="H142" i="2"/>
  <c r="C11" i="16"/>
  <c r="F42" i="2"/>
  <c r="C12" i="16"/>
  <c r="E165" i="2"/>
  <c r="Y31" i="16"/>
  <c r="Y33" i="16" s="1"/>
  <c r="F31" i="22"/>
  <c r="S10" i="16" s="1"/>
  <c r="S9" i="16"/>
  <c r="E164" i="22"/>
  <c r="K13" i="16"/>
  <c r="E166" i="20"/>
  <c r="J53" i="23"/>
  <c r="Y14" i="16" s="1"/>
  <c r="F53" i="21"/>
  <c r="O14" i="16"/>
  <c r="O13" i="16"/>
  <c r="I164" i="22"/>
  <c r="W7" i="16"/>
  <c r="F14" i="23"/>
  <c r="W8" i="16" s="1"/>
  <c r="Y21" i="16"/>
  <c r="I170" i="23"/>
  <c r="H156" i="23"/>
  <c r="J117" i="19"/>
  <c r="I24" i="16"/>
  <c r="I171" i="19"/>
  <c r="I23" i="16"/>
  <c r="K5" i="16"/>
  <c r="D154" i="20"/>
  <c r="K35" i="16" s="1"/>
  <c r="D137" i="21"/>
  <c r="F11" i="21"/>
  <c r="O45" i="16"/>
  <c r="H130" i="19"/>
  <c r="H138" i="19" s="1"/>
  <c r="J28" i="19"/>
  <c r="J77" i="19"/>
  <c r="I18" i="16" s="1"/>
  <c r="I168" i="19"/>
  <c r="E170" i="20"/>
  <c r="K21" i="16"/>
  <c r="F103" i="20"/>
  <c r="K22" i="16"/>
  <c r="D132" i="20"/>
  <c r="F31" i="19"/>
  <c r="G10" i="16"/>
  <c r="E164" i="19"/>
  <c r="G9" i="16"/>
  <c r="J103" i="23"/>
  <c r="Y22" i="16"/>
  <c r="J62" i="2"/>
  <c r="I130" i="2"/>
  <c r="I132" i="2"/>
  <c r="I130" i="19"/>
  <c r="I132" i="19" s="1"/>
  <c r="J28" i="22"/>
  <c r="H130" i="22"/>
  <c r="I176" i="2"/>
  <c r="I180" i="2" s="1"/>
  <c r="E176" i="19" s="1"/>
  <c r="E180" i="19" s="1"/>
  <c r="I176" i="19" s="1"/>
  <c r="I180" i="19" s="1"/>
  <c r="E176" i="20" s="1"/>
  <c r="E180" i="20" s="1"/>
  <c r="I176" i="20" s="1"/>
  <c r="I180" i="20" s="1"/>
  <c r="E176" i="21" s="1"/>
  <c r="E180" i="21" s="1"/>
  <c r="I176" i="21" s="1"/>
  <c r="I180" i="21" s="1"/>
  <c r="E176" i="22" s="1"/>
  <c r="E180" i="22" s="1"/>
  <c r="I176" i="22" s="1"/>
  <c r="I180" i="22" s="1"/>
  <c r="E176" i="23" s="1"/>
  <c r="E180" i="23" s="1"/>
  <c r="I176" i="23" s="1"/>
  <c r="I180" i="23" s="1"/>
  <c r="D182" i="2"/>
  <c r="I130" i="23"/>
  <c r="J89" i="23"/>
  <c r="J77" i="23" s="1"/>
  <c r="Y18" i="16" s="1"/>
  <c r="E23" i="16"/>
  <c r="J117" i="2"/>
  <c r="E24" i="16"/>
  <c r="I171" i="2"/>
  <c r="M23" i="16"/>
  <c r="I171" i="20"/>
  <c r="J117" i="20"/>
  <c r="M24" i="16"/>
  <c r="E163" i="23"/>
  <c r="H138" i="23"/>
  <c r="C16" i="15" s="1"/>
  <c r="H132" i="23"/>
  <c r="J132" i="23" s="1"/>
  <c r="F117" i="21"/>
  <c r="O24" i="16" s="1"/>
  <c r="E130" i="21"/>
  <c r="E132" i="21"/>
  <c r="Q19" i="16"/>
  <c r="J92" i="21"/>
  <c r="Q20" i="16" s="1"/>
  <c r="D154" i="22"/>
  <c r="S35" i="16" s="1"/>
  <c r="J65" i="22"/>
  <c r="U16" i="16" s="1"/>
  <c r="S31" i="16"/>
  <c r="S33" i="16"/>
  <c r="B13" i="15"/>
  <c r="J14" i="2"/>
  <c r="E8" i="16"/>
  <c r="E7" i="16"/>
  <c r="C9" i="16"/>
  <c r="E164" i="2"/>
  <c r="J11" i="20"/>
  <c r="H139" i="20" s="1"/>
  <c r="H139" i="21"/>
  <c r="U19" i="16"/>
  <c r="J92" i="22"/>
  <c r="U20" i="16" s="1"/>
  <c r="E171" i="23"/>
  <c r="AC44" i="16"/>
  <c r="AE44" i="16" s="1"/>
  <c r="U45" i="16"/>
  <c r="F77" i="2"/>
  <c r="C18" i="16" s="1"/>
  <c r="O47" i="16"/>
  <c r="E9" i="16"/>
  <c r="I164" i="2"/>
  <c r="J31" i="2"/>
  <c r="E10" i="16"/>
  <c r="J74" i="19"/>
  <c r="I15" i="16" s="1"/>
  <c r="I21" i="16"/>
  <c r="K11" i="16"/>
  <c r="E165" i="20"/>
  <c r="F42" i="20"/>
  <c r="K12" i="16"/>
  <c r="F28" i="21"/>
  <c r="D130" i="21"/>
  <c r="E166" i="22"/>
  <c r="I170" i="22"/>
  <c r="J103" i="22"/>
  <c r="U22" i="16" s="1"/>
  <c r="J11" i="19"/>
  <c r="H139" i="19" s="1"/>
  <c r="M21" i="16"/>
  <c r="J103" i="20"/>
  <c r="M22" i="16" s="1"/>
  <c r="F77" i="21"/>
  <c r="O18" i="16" s="1"/>
  <c r="H137" i="22"/>
  <c r="B14" i="15" s="1"/>
  <c r="J11" i="22"/>
  <c r="W17" i="16"/>
  <c r="F77" i="23"/>
  <c r="W18" i="16"/>
  <c r="I168" i="21"/>
  <c r="U23" i="16"/>
  <c r="J117" i="22"/>
  <c r="U24" i="16" s="1"/>
  <c r="W13" i="16"/>
  <c r="I167" i="21"/>
  <c r="F103" i="23"/>
  <c r="W22" i="16"/>
  <c r="H185" i="2"/>
  <c r="H189" i="2" s="1"/>
  <c r="D185" i="19" s="1"/>
  <c r="D189" i="19" s="1"/>
  <c r="D191" i="2"/>
  <c r="E47" i="16"/>
  <c r="E11" i="16"/>
  <c r="J42" i="2"/>
  <c r="E12" i="16" s="1"/>
  <c r="J92" i="19"/>
  <c r="I20" i="16" s="1"/>
  <c r="M11" i="16"/>
  <c r="I165" i="20"/>
  <c r="M15" i="16"/>
  <c r="I167" i="20"/>
  <c r="O15" i="16"/>
  <c r="S11" i="16"/>
  <c r="F42" i="22"/>
  <c r="S12" i="16" s="1"/>
  <c r="D137" i="23"/>
  <c r="F11" i="23"/>
  <c r="I166" i="23"/>
  <c r="Y13" i="16"/>
  <c r="D130" i="2"/>
  <c r="E166" i="19"/>
  <c r="F53" i="19"/>
  <c r="G14" i="16" s="1"/>
  <c r="E169" i="19"/>
  <c r="K15" i="16"/>
  <c r="E165" i="23"/>
  <c r="F53" i="23"/>
  <c r="W14" i="16" s="1"/>
  <c r="E171" i="20"/>
  <c r="J53" i="22"/>
  <c r="U14" i="16"/>
  <c r="U13" i="16"/>
  <c r="J31" i="22"/>
  <c r="U10" i="16"/>
  <c r="Q15" i="16"/>
  <c r="J53" i="20"/>
  <c r="M14" i="16"/>
  <c r="E170" i="21"/>
  <c r="J62" i="19"/>
  <c r="I13" i="16" s="1"/>
  <c r="F39" i="20"/>
  <c r="E130" i="23"/>
  <c r="E132" i="23" s="1"/>
  <c r="F128" i="2"/>
  <c r="J50" i="19"/>
  <c r="I11" i="16" s="1"/>
  <c r="J100" i="20"/>
  <c r="J39" i="21"/>
  <c r="J62" i="21"/>
  <c r="Y9" i="16"/>
  <c r="F74" i="23"/>
  <c r="F65" i="23" s="1"/>
  <c r="W16" i="16" s="1"/>
  <c r="J39" i="19"/>
  <c r="I130" i="21"/>
  <c r="I132" i="22"/>
  <c r="U47" i="16"/>
  <c r="H130" i="2"/>
  <c r="H132" i="2" s="1"/>
  <c r="J132" i="2" s="1"/>
  <c r="F28" i="19"/>
  <c r="D130" i="19"/>
  <c r="D138" i="19" s="1"/>
  <c r="C7" i="15" s="1"/>
  <c r="F77" i="19"/>
  <c r="G18" i="16" s="1"/>
  <c r="J28" i="20"/>
  <c r="J14" i="20" s="1"/>
  <c r="H130" i="20"/>
  <c r="H138" i="20" s="1"/>
  <c r="F39" i="21"/>
  <c r="O9" i="16" s="1"/>
  <c r="J50" i="21"/>
  <c r="J42" i="21" s="1"/>
  <c r="Q12" i="16" s="1"/>
  <c r="J114" i="21"/>
  <c r="D130" i="22"/>
  <c r="F28" i="22"/>
  <c r="S7" i="16" s="1"/>
  <c r="K40" i="16"/>
  <c r="K47" i="16"/>
  <c r="Y32" i="16"/>
  <c r="B11" i="15"/>
  <c r="O31" i="16"/>
  <c r="O33" i="16"/>
  <c r="B10" i="15"/>
  <c r="M31" i="16"/>
  <c r="M33" i="16" s="1"/>
  <c r="D132" i="19"/>
  <c r="H154" i="19"/>
  <c r="I35" i="16" s="1"/>
  <c r="I5" i="16"/>
  <c r="H154" i="20"/>
  <c r="M35" i="16"/>
  <c r="M5" i="16"/>
  <c r="I132" i="23"/>
  <c r="J130" i="23"/>
  <c r="E167" i="23"/>
  <c r="U7" i="16"/>
  <c r="I163" i="22"/>
  <c r="J14" i="22"/>
  <c r="U8" i="16"/>
  <c r="Q11" i="16"/>
  <c r="I165" i="21"/>
  <c r="J130" i="2"/>
  <c r="I132" i="21"/>
  <c r="B8" i="15"/>
  <c r="I31" i="16"/>
  <c r="D132" i="21"/>
  <c r="F132" i="21" s="1"/>
  <c r="D138" i="21"/>
  <c r="F130" i="21"/>
  <c r="I167" i="19"/>
  <c r="J65" i="19"/>
  <c r="I16" i="16" s="1"/>
  <c r="M19" i="16"/>
  <c r="I169" i="20"/>
  <c r="J92" i="20"/>
  <c r="M20" i="16"/>
  <c r="D182" i="19"/>
  <c r="I168" i="23"/>
  <c r="D138" i="2"/>
  <c r="F130" i="2"/>
  <c r="D132" i="2"/>
  <c r="F132" i="2" s="1"/>
  <c r="H154" i="22"/>
  <c r="U35" i="16" s="1"/>
  <c r="U5" i="16"/>
  <c r="H139" i="22"/>
  <c r="Q21" i="16"/>
  <c r="I170" i="21"/>
  <c r="J103" i="21"/>
  <c r="Q22" i="16" s="1"/>
  <c r="F31" i="20"/>
  <c r="K10" i="16" s="1"/>
  <c r="E164" i="20"/>
  <c r="K9" i="16"/>
  <c r="J130" i="21"/>
  <c r="D154" i="23"/>
  <c r="W35" i="16" s="1"/>
  <c r="D139" i="23"/>
  <c r="W5" i="16"/>
  <c r="F14" i="21"/>
  <c r="O8" i="16" s="1"/>
  <c r="O7" i="16"/>
  <c r="E163" i="21"/>
  <c r="M7" i="16"/>
  <c r="M8" i="16"/>
  <c r="I163" i="20"/>
  <c r="Q9" i="16"/>
  <c r="I164" i="21"/>
  <c r="J31" i="21"/>
  <c r="Q10" i="16" s="1"/>
  <c r="I7" i="16"/>
  <c r="J14" i="19"/>
  <c r="I8" i="16"/>
  <c r="I163" i="19"/>
  <c r="I9" i="16"/>
  <c r="I164" i="19"/>
  <c r="J31" i="19"/>
  <c r="I10" i="16" s="1"/>
  <c r="J130" i="19"/>
  <c r="F130" i="22"/>
  <c r="D132" i="22"/>
  <c r="F132" i="22" s="1"/>
  <c r="D138" i="22"/>
  <c r="J42" i="19"/>
  <c r="I12" i="16"/>
  <c r="I165" i="19"/>
  <c r="H191" i="2"/>
  <c r="J130" i="22"/>
  <c r="H138" i="22"/>
  <c r="H132" i="22"/>
  <c r="E163" i="19"/>
  <c r="F14" i="19"/>
  <c r="G8" i="16"/>
  <c r="G7" i="16"/>
  <c r="F117" i="2"/>
  <c r="C24" i="16"/>
  <c r="C23" i="16"/>
  <c r="E171" i="2"/>
  <c r="U31" i="16"/>
  <c r="U33" i="16" s="1"/>
  <c r="H132" i="19"/>
  <c r="J132" i="19"/>
  <c r="F31" i="21"/>
  <c r="O10" i="16" s="1"/>
  <c r="E164" i="21"/>
  <c r="H132" i="20"/>
  <c r="J132" i="20"/>
  <c r="J130" i="20"/>
  <c r="J53" i="21"/>
  <c r="Q14" i="16" s="1"/>
  <c r="Q13" i="16"/>
  <c r="I166" i="21"/>
  <c r="J53" i="19"/>
  <c r="I14" i="16"/>
  <c r="I166" i="19"/>
  <c r="W31" i="16"/>
  <c r="W33" i="16" s="1"/>
  <c r="B15" i="15"/>
  <c r="J53" i="2"/>
  <c r="E14" i="16"/>
  <c r="E13" i="16"/>
  <c r="I166" i="2"/>
  <c r="D154" i="21"/>
  <c r="O35" i="16" s="1"/>
  <c r="O5" i="16"/>
  <c r="D139" i="21"/>
  <c r="D156" i="21" s="1"/>
  <c r="C8" i="15"/>
  <c r="I32" i="16"/>
  <c r="C32" i="16"/>
  <c r="C5" i="15"/>
  <c r="O32" i="16"/>
  <c r="C11" i="15"/>
  <c r="D11" i="15" s="1"/>
  <c r="U32" i="16"/>
  <c r="C14" i="15"/>
  <c r="D14" i="15" s="1"/>
  <c r="D176" i="20"/>
  <c r="D180" i="20" s="1"/>
  <c r="D156" i="23"/>
  <c r="H156" i="19"/>
  <c r="M32" i="16"/>
  <c r="C10" i="15"/>
  <c r="H156" i="22"/>
  <c r="D8" i="15"/>
  <c r="S32" i="16"/>
  <c r="C13" i="15"/>
  <c r="D13" i="15" s="1"/>
  <c r="I33" i="16"/>
  <c r="H156" i="20"/>
  <c r="D142" i="19"/>
  <c r="G32" i="16"/>
  <c r="D137" i="2" l="1"/>
  <c r="C31" i="16" s="1"/>
  <c r="H176" i="20"/>
  <c r="H180" i="20" s="1"/>
  <c r="D182" i="20"/>
  <c r="H185" i="19"/>
  <c r="H189" i="19" s="1"/>
  <c r="D191" i="19"/>
  <c r="E166" i="2"/>
  <c r="C13" i="16"/>
  <c r="F53" i="2"/>
  <c r="C14" i="16" s="1"/>
  <c r="J77" i="2"/>
  <c r="E18" i="16" s="1"/>
  <c r="E17" i="16"/>
  <c r="I168" i="2"/>
  <c r="K31" i="16"/>
  <c r="K33" i="16" s="1"/>
  <c r="B9" i="15"/>
  <c r="K23" i="16"/>
  <c r="F117" i="20"/>
  <c r="K24" i="16" s="1"/>
  <c r="H138" i="21"/>
  <c r="H132" i="21"/>
  <c r="J132" i="21" s="1"/>
  <c r="F77" i="22"/>
  <c r="S18" i="16" s="1"/>
  <c r="E168" i="22"/>
  <c r="S17" i="16"/>
  <c r="E164" i="23"/>
  <c r="W9" i="16"/>
  <c r="F31" i="23"/>
  <c r="W10" i="16" s="1"/>
  <c r="J65" i="23"/>
  <c r="Y16" i="16" s="1"/>
  <c r="I167" i="23"/>
  <c r="Y15" i="16"/>
  <c r="I169" i="23"/>
  <c r="J92" i="23"/>
  <c r="Y20" i="16" s="1"/>
  <c r="Y19" i="16"/>
  <c r="F65" i="20"/>
  <c r="K16" i="16" s="1"/>
  <c r="D16" i="15"/>
  <c r="E167" i="2"/>
  <c r="C15" i="16"/>
  <c r="F65" i="2"/>
  <c r="C16" i="16" s="1"/>
  <c r="I169" i="2"/>
  <c r="E19" i="16"/>
  <c r="J92" i="2"/>
  <c r="E20" i="16" s="1"/>
  <c r="D142" i="20"/>
  <c r="D156" i="20"/>
  <c r="D141" i="20"/>
  <c r="I171" i="21"/>
  <c r="J117" i="21"/>
  <c r="Q24" i="16" s="1"/>
  <c r="Q23" i="16"/>
  <c r="Y23" i="16"/>
  <c r="J117" i="23"/>
  <c r="Y24" i="16" s="1"/>
  <c r="I171" i="23"/>
  <c r="G47" i="16"/>
  <c r="B7" i="15"/>
  <c r="D7" i="15" s="1"/>
  <c r="G31" i="16"/>
  <c r="G33" i="16" s="1"/>
  <c r="E168" i="19"/>
  <c r="G17" i="16"/>
  <c r="I169" i="19"/>
  <c r="I19" i="16"/>
  <c r="I26" i="16" s="1"/>
  <c r="I28" i="16" s="1"/>
  <c r="I168" i="22"/>
  <c r="J77" i="22"/>
  <c r="U18" i="16" s="1"/>
  <c r="U17" i="16"/>
  <c r="J31" i="23"/>
  <c r="Y10" i="16" s="1"/>
  <c r="I164" i="23"/>
  <c r="E163" i="2"/>
  <c r="F14" i="2"/>
  <c r="C8" i="16" s="1"/>
  <c r="C7" i="16"/>
  <c r="J132" i="22"/>
  <c r="H138" i="2"/>
  <c r="D10" i="15"/>
  <c r="J103" i="2"/>
  <c r="E22" i="16" s="1"/>
  <c r="I170" i="2"/>
  <c r="E21" i="16"/>
  <c r="E170" i="19"/>
  <c r="G21" i="16"/>
  <c r="F103" i="19"/>
  <c r="G22" i="16" s="1"/>
  <c r="M9" i="16"/>
  <c r="AC9" i="16" s="1"/>
  <c r="J31" i="20"/>
  <c r="M10" i="16" s="1"/>
  <c r="I164" i="20"/>
  <c r="E168" i="21"/>
  <c r="O17" i="16"/>
  <c r="W21" i="16"/>
  <c r="E170" i="23"/>
  <c r="H141" i="19"/>
  <c r="H142" i="19"/>
  <c r="C21" i="16"/>
  <c r="E170" i="2"/>
  <c r="F103" i="2"/>
  <c r="C22" i="16" s="1"/>
  <c r="M13" i="16"/>
  <c r="I166" i="20"/>
  <c r="E168" i="20"/>
  <c r="K17" i="16"/>
  <c r="K26" i="16" s="1"/>
  <c r="K28" i="16" s="1"/>
  <c r="F77" i="20"/>
  <c r="K18" i="16" s="1"/>
  <c r="Q31" i="16"/>
  <c r="Q33" i="16" s="1"/>
  <c r="B12" i="15"/>
  <c r="O21" i="16"/>
  <c r="F103" i="21"/>
  <c r="O22" i="16" s="1"/>
  <c r="E167" i="22"/>
  <c r="S15" i="16"/>
  <c r="F65" i="22"/>
  <c r="S16" i="16" s="1"/>
  <c r="S19" i="16"/>
  <c r="F92" i="22"/>
  <c r="S20" i="16" s="1"/>
  <c r="E169" i="22"/>
  <c r="W11" i="16"/>
  <c r="F42" i="23"/>
  <c r="W12" i="16" s="1"/>
  <c r="M47" i="16"/>
  <c r="W47" i="16"/>
  <c r="W15" i="16"/>
  <c r="H182" i="2"/>
  <c r="D156" i="19"/>
  <c r="D141" i="19"/>
  <c r="E15" i="16"/>
  <c r="E26" i="16" s="1"/>
  <c r="E28" i="16" s="1"/>
  <c r="I167" i="2"/>
  <c r="J65" i="2"/>
  <c r="E16" i="16" s="1"/>
  <c r="I170" i="19"/>
  <c r="J103" i="19"/>
  <c r="I22" i="16" s="1"/>
  <c r="M17" i="16"/>
  <c r="I168" i="20"/>
  <c r="J77" i="20"/>
  <c r="M18" i="16" s="1"/>
  <c r="Q5" i="16"/>
  <c r="H154" i="21"/>
  <c r="Q35" i="16" s="1"/>
  <c r="Q17" i="16"/>
  <c r="J77" i="21"/>
  <c r="Q18" i="16" s="1"/>
  <c r="U11" i="16"/>
  <c r="I165" i="22"/>
  <c r="J42" i="22"/>
  <c r="U12" i="16" s="1"/>
  <c r="D142" i="21"/>
  <c r="D141" i="21"/>
  <c r="H142" i="21"/>
  <c r="H141" i="21"/>
  <c r="H156" i="21"/>
  <c r="AE39" i="16"/>
  <c r="AE40" i="16" s="1"/>
  <c r="AC40" i="16"/>
  <c r="G11" i="16"/>
  <c r="E165" i="19"/>
  <c r="F42" i="19"/>
  <c r="G12" i="16" s="1"/>
  <c r="F65" i="19"/>
  <c r="G16" i="16" s="1"/>
  <c r="G15" i="16"/>
  <c r="E167" i="19"/>
  <c r="E165" i="21"/>
  <c r="O11" i="16"/>
  <c r="O26" i="16" s="1"/>
  <c r="O28" i="16" s="1"/>
  <c r="F42" i="21"/>
  <c r="O12" i="16" s="1"/>
  <c r="I167" i="22"/>
  <c r="U15" i="16"/>
  <c r="E171" i="22"/>
  <c r="F117" i="22"/>
  <c r="S24" i="16" s="1"/>
  <c r="S23" i="16"/>
  <c r="H142" i="22"/>
  <c r="H141" i="22"/>
  <c r="E163" i="22"/>
  <c r="F14" i="22"/>
  <c r="S8" i="16" s="1"/>
  <c r="D142" i="23"/>
  <c r="D141" i="23"/>
  <c r="Y17" i="16"/>
  <c r="Y26" i="16" s="1"/>
  <c r="Y28" i="16" s="1"/>
  <c r="F132" i="19"/>
  <c r="H142" i="20"/>
  <c r="H141" i="20"/>
  <c r="F130" i="20"/>
  <c r="C19" i="16"/>
  <c r="E169" i="2"/>
  <c r="F92" i="2"/>
  <c r="C20" i="16" s="1"/>
  <c r="AE43" i="16"/>
  <c r="AE45" i="16" s="1"/>
  <c r="AC45" i="16"/>
  <c r="F130" i="19"/>
  <c r="E132" i="19"/>
  <c r="G19" i="16"/>
  <c r="F92" i="19"/>
  <c r="G20" i="16" s="1"/>
  <c r="G23" i="16"/>
  <c r="AC23" i="16" s="1"/>
  <c r="E171" i="19"/>
  <c r="F117" i="19"/>
  <c r="G24" i="16" s="1"/>
  <c r="K19" i="16"/>
  <c r="E169" i="20"/>
  <c r="F92" i="20"/>
  <c r="K20" i="16" s="1"/>
  <c r="E167" i="21"/>
  <c r="F65" i="21"/>
  <c r="O16" i="16" s="1"/>
  <c r="F92" i="21"/>
  <c r="O20" i="16" s="1"/>
  <c r="E169" i="21"/>
  <c r="O19" i="16"/>
  <c r="O23" i="16"/>
  <c r="E171" i="21"/>
  <c r="D139" i="22"/>
  <c r="S5" i="16"/>
  <c r="S13" i="16"/>
  <c r="S26" i="16" s="1"/>
  <c r="F53" i="22"/>
  <c r="S14" i="16" s="1"/>
  <c r="W23" i="16"/>
  <c r="F117" i="23"/>
  <c r="W24" i="16" s="1"/>
  <c r="Q7" i="16"/>
  <c r="Q26" i="16" s="1"/>
  <c r="W19" i="16"/>
  <c r="F11" i="2"/>
  <c r="D130" i="23"/>
  <c r="J42" i="23"/>
  <c r="Y12" i="16" s="1"/>
  <c r="I163" i="21"/>
  <c r="F92" i="23"/>
  <c r="W20" i="16" s="1"/>
  <c r="H156" i="2"/>
  <c r="D138" i="20"/>
  <c r="H141" i="23"/>
  <c r="C45" i="16"/>
  <c r="C47" i="16" s="1"/>
  <c r="B5" i="15" l="1"/>
  <c r="D5" i="15" s="1"/>
  <c r="AC24" i="16"/>
  <c r="AE23" i="16"/>
  <c r="C6" i="15"/>
  <c r="D6" i="15" s="1"/>
  <c r="E32" i="16"/>
  <c r="AC13" i="16"/>
  <c r="W26" i="16"/>
  <c r="W28" i="16" s="1"/>
  <c r="AC7" i="16"/>
  <c r="C26" i="16"/>
  <c r="Q28" i="16"/>
  <c r="AC19" i="16"/>
  <c r="D132" i="23"/>
  <c r="F132" i="23" s="1"/>
  <c r="F130" i="23"/>
  <c r="D138" i="23"/>
  <c r="S28" i="16"/>
  <c r="AC11" i="16"/>
  <c r="G26" i="16"/>
  <c r="G28" i="16" s="1"/>
  <c r="H182" i="20"/>
  <c r="D176" i="21"/>
  <c r="D180" i="21" s="1"/>
  <c r="D154" i="2"/>
  <c r="C35" i="16" s="1"/>
  <c r="AC35" i="16" s="1"/>
  <c r="AE35" i="16" s="1"/>
  <c r="C5" i="16"/>
  <c r="D139" i="2"/>
  <c r="D142" i="22"/>
  <c r="D156" i="22"/>
  <c r="D141" i="22"/>
  <c r="AC47" i="16"/>
  <c r="AC21" i="16"/>
  <c r="C33" i="16"/>
  <c r="AC31" i="16"/>
  <c r="AC17" i="16"/>
  <c r="C9" i="15"/>
  <c r="D9" i="15" s="1"/>
  <c r="K32" i="16"/>
  <c r="AE47" i="16"/>
  <c r="U26" i="16"/>
  <c r="U28" i="16" s="1"/>
  <c r="AC10" i="16"/>
  <c r="AE9" i="16"/>
  <c r="AE10" i="16"/>
  <c r="AE24" i="16"/>
  <c r="AC15" i="16"/>
  <c r="C12" i="15"/>
  <c r="D12" i="15" s="1"/>
  <c r="Q32" i="16"/>
  <c r="D185" i="20"/>
  <c r="D189" i="20" s="1"/>
  <c r="H191" i="19"/>
  <c r="M26" i="16"/>
  <c r="M28" i="16" s="1"/>
  <c r="AE15" i="16" l="1"/>
  <c r="AC16" i="16"/>
  <c r="AE11" i="16"/>
  <c r="AC12" i="16"/>
  <c r="AC18" i="16"/>
  <c r="AE17" i="16"/>
  <c r="AE22" i="16"/>
  <c r="AE18" i="16"/>
  <c r="AE12" i="16"/>
  <c r="AC8" i="16"/>
  <c r="AE7" i="16"/>
  <c r="AE20" i="16"/>
  <c r="AE16" i="16"/>
  <c r="AE14" i="16"/>
  <c r="AC26" i="16"/>
  <c r="AE8" i="16"/>
  <c r="AE31" i="16"/>
  <c r="AC5" i="16"/>
  <c r="C28" i="16"/>
  <c r="C15" i="15"/>
  <c r="D15" i="15" s="1"/>
  <c r="W32" i="16"/>
  <c r="H185" i="20"/>
  <c r="H189" i="20" s="1"/>
  <c r="D191" i="20"/>
  <c r="D141" i="2"/>
  <c r="D142" i="2"/>
  <c r="D156" i="2"/>
  <c r="AC14" i="16"/>
  <c r="AE13" i="16"/>
  <c r="AC22" i="16"/>
  <c r="AE21" i="16"/>
  <c r="H176" i="21"/>
  <c r="H180" i="21" s="1"/>
  <c r="D182" i="21"/>
  <c r="AC32" i="16"/>
  <c r="AE32" i="16" s="1"/>
  <c r="AC20" i="16"/>
  <c r="AE19" i="16"/>
  <c r="AE26" i="16" l="1"/>
  <c r="AE33" i="16"/>
  <c r="AC33" i="16"/>
  <c r="H182" i="21"/>
  <c r="D176" i="22"/>
  <c r="D180" i="22" s="1"/>
  <c r="D185" i="21"/>
  <c r="D189" i="21" s="1"/>
  <c r="H191" i="20"/>
  <c r="AC28" i="16"/>
  <c r="AE5" i="16"/>
  <c r="AE28" i="16" s="1"/>
  <c r="D191" i="21" l="1"/>
  <c r="H185" i="21"/>
  <c r="H189" i="21" s="1"/>
  <c r="D182" i="22"/>
  <c r="H176" i="22"/>
  <c r="H180" i="22" s="1"/>
  <c r="D185" i="22" l="1"/>
  <c r="D189" i="22" s="1"/>
  <c r="H191" i="21"/>
  <c r="D176" i="23"/>
  <c r="D180" i="23" s="1"/>
  <c r="H182" i="22"/>
  <c r="H185" i="22" l="1"/>
  <c r="H189" i="22" s="1"/>
  <c r="D191" i="22"/>
  <c r="H176" i="23"/>
  <c r="H180" i="23" s="1"/>
  <c r="H182" i="23" s="1"/>
  <c r="D182" i="23"/>
  <c r="H191" i="22" l="1"/>
  <c r="D185" i="23"/>
  <c r="D189" i="23" s="1"/>
  <c r="D191" i="23" l="1"/>
  <c r="H185" i="23"/>
  <c r="H189" i="23" s="1"/>
  <c r="H191" i="2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Michelle</author>
  </authors>
  <commentList>
    <comment ref="D147" authorId="0" shapeId="0" xr:uid="{A912A43D-FCC6-4F39-8E4F-24F5D5149E8C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H147" authorId="0" shapeId="0" xr:uid="{6F8E51E7-1654-4FF3-867B-672F02AF44AD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F177" authorId="0" shapeId="0" xr:uid="{ACD56707-00D8-44BE-B521-7D576AF98B40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J177" authorId="0" shapeId="0" xr:uid="{0230213D-3C0D-41D9-AFF8-91432B798A20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F178" authorId="0" shapeId="0" xr:uid="{EE3483AC-1E63-4D04-9CE7-53FEA68BE133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J178" authorId="0" shapeId="0" xr:uid="{E8870BB5-97CB-4274-B57D-501D42644706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F179" authorId="0" shapeId="0" xr:uid="{B4809523-7CDA-4C00-B3C4-5528EC7D1484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J179" authorId="0" shapeId="0" xr:uid="{774EE62B-2A9C-4970-A6AD-605CCA6CD558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F186" authorId="0" shapeId="0" xr:uid="{F69BCBD1-DD1A-4149-BDB2-2AFE3896E2D7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J186" authorId="0" shapeId="0" xr:uid="{426B16A4-E9FC-4BAB-925B-5365DA2C2F29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F187" authorId="0" shapeId="0" xr:uid="{2A8A3936-3844-441B-B577-CE18696AFB41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J187" authorId="0" shapeId="0" xr:uid="{A7898930-1A33-49CF-BC5C-F807EAFE43DE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F188" authorId="0" shapeId="0" xr:uid="{58B15A76-B241-4E9F-A718-3601B30DF225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J188" authorId="0" shapeId="0" xr:uid="{C45CF84C-59D6-427C-8DCE-3386C7540A4E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Michelle</author>
  </authors>
  <commentList>
    <comment ref="D147" authorId="0" shapeId="0" xr:uid="{C12FFC8D-488D-4A0B-A4FF-65F8A8063F78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H147" authorId="0" shapeId="0" xr:uid="{132E30B4-DB80-4A25-90C8-5C50C1A3F90D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F177" authorId="0" shapeId="0" xr:uid="{921D06AB-3FD2-4375-A7A3-A446B3092141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J177" authorId="0" shapeId="0" xr:uid="{A98F3906-678D-42F8-810B-06683F076E23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F178" authorId="0" shapeId="0" xr:uid="{EF84E251-DB6E-430C-ABDE-51E0E137E651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J178" authorId="0" shapeId="0" xr:uid="{9A8C18AD-94B6-4EF9-8C8C-0E6E4E4A6E82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F179" authorId="0" shapeId="0" xr:uid="{91B3CE3C-2426-49A9-8A94-4A7D729154BB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J179" authorId="0" shapeId="0" xr:uid="{F0339448-74D8-4102-81AF-97B1E5F4C7DB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F186" authorId="0" shapeId="0" xr:uid="{31EA8971-8619-4FE0-B4EB-FB3790774621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J186" authorId="0" shapeId="0" xr:uid="{9156DA75-1931-4D18-9E03-6A59A9C3BD8C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F187" authorId="0" shapeId="0" xr:uid="{0660B677-F9E3-47E1-ABA6-47D4B43E2354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J187" authorId="0" shapeId="0" xr:uid="{CDEF5E62-E1CC-4ED2-837F-DA24C38935A4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F188" authorId="0" shapeId="0" xr:uid="{2BDE99EA-8E2F-4936-A462-AC77350EFD89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J188" authorId="0" shapeId="0" xr:uid="{F203E9A4-FBFB-438F-94B3-E04054D06653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Michelle</author>
  </authors>
  <commentList>
    <comment ref="D147" authorId="0" shapeId="0" xr:uid="{7B9E3A64-4887-4CC0-A67C-40ED81D5A2E3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H147" authorId="0" shapeId="0" xr:uid="{8BDCC210-E7D6-4E16-B4E1-052BB0106AC3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F177" authorId="0" shapeId="0" xr:uid="{90481BEB-B74A-414A-9C66-1945654B5DF1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J177" authorId="0" shapeId="0" xr:uid="{7B87C595-A192-4B9F-9131-C43E90602DB8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F178" authorId="0" shapeId="0" xr:uid="{84CAD878-7495-4B78-AB99-64CAA05E698E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J178" authorId="0" shapeId="0" xr:uid="{7B488D16-436B-4C46-97F9-88C311BBD7FC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F179" authorId="0" shapeId="0" xr:uid="{3CEA1FDA-E682-4236-ADEF-BC3255FDED39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J179" authorId="0" shapeId="0" xr:uid="{3E5EFA5B-F78A-4AC6-94BE-B5E800D64D8D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F186" authorId="0" shapeId="0" xr:uid="{225D8713-0C1D-4D43-A04C-265F702874E4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J186" authorId="0" shapeId="0" xr:uid="{0FA8C017-D07F-4677-BB4D-1574FD487AA2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F187" authorId="0" shapeId="0" xr:uid="{9B27A4CD-6D04-4EE8-BC87-D586C5A25473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J187" authorId="0" shapeId="0" xr:uid="{DB73024E-542A-4710-80BB-C3AB79E3B331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F188" authorId="0" shapeId="0" xr:uid="{20CF8E4D-8209-4439-88AC-3127621DBBD7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J188" authorId="0" shapeId="0" xr:uid="{609C7D91-1D6E-4CBF-A221-06BBF0A7F0DD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Michelle</author>
  </authors>
  <commentList>
    <comment ref="D147" authorId="0" shapeId="0" xr:uid="{9EDA2929-8B90-4D34-BD4D-8DEA94826172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H147" authorId="0" shapeId="0" xr:uid="{653163F4-1CC3-46B6-A5B2-32DD2424D8B7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F177" authorId="0" shapeId="0" xr:uid="{C83C7791-FE0F-4DF1-AFB1-4DEE17924446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J177" authorId="0" shapeId="0" xr:uid="{4422B83A-8B81-4C1A-A728-5301FEC6C91C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F178" authorId="0" shapeId="0" xr:uid="{CC68154B-1478-4118-9907-5AF9700EA78A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J178" authorId="0" shapeId="0" xr:uid="{5B2520C0-DFC4-4994-A275-51B596F6FC7C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F179" authorId="0" shapeId="0" xr:uid="{8B249CD6-6405-4B6B-8D45-4B3E65A365AB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J179" authorId="0" shapeId="0" xr:uid="{03AE1D28-89A6-49B2-8CA1-F3550EE5E05B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F186" authorId="0" shapeId="0" xr:uid="{7FF83409-6427-4FC6-8E42-FEB1B34B779C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J186" authorId="0" shapeId="0" xr:uid="{109F12D4-17C3-4E20-A904-4CB9DAF4CA0E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F187" authorId="0" shapeId="0" xr:uid="{43B09D13-0A76-4FBC-A7BB-A3AE546D8899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J187" authorId="0" shapeId="0" xr:uid="{BD15AA7E-30E3-4A71-BEF7-DFAFF9E5E994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F188" authorId="0" shapeId="0" xr:uid="{E068CC62-2B0C-47CA-AFEB-258297162DE6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J188" authorId="0" shapeId="0" xr:uid="{F436B30C-3E59-4824-B05B-DA2F766EED27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Michelle</author>
  </authors>
  <commentList>
    <comment ref="D147" authorId="0" shapeId="0" xr:uid="{18B78F50-F530-42FC-A413-84B63E216C3F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H147" authorId="0" shapeId="0" xr:uid="{9D2BCBD3-96A4-462B-B8A9-BF0DA0AF0996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F177" authorId="0" shapeId="0" xr:uid="{527B87ED-80ED-4C92-B907-86C4A56A451A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J177" authorId="0" shapeId="0" xr:uid="{5A21F3B1-5A51-4AEE-A211-1BB106D6B52B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F178" authorId="0" shapeId="0" xr:uid="{406CA9D8-E44A-48CF-932E-FA467F70C766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J178" authorId="0" shapeId="0" xr:uid="{C3A8C2D5-4F6D-47CF-A61C-B8A70F7C5E57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F179" authorId="0" shapeId="0" xr:uid="{6F2B10FE-6498-475F-8F0B-B19C124EC023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J179" authorId="0" shapeId="0" xr:uid="{D8762470-DE82-4524-AD69-A7A5A290E2CF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F186" authorId="0" shapeId="0" xr:uid="{9092FD6E-41AD-4AED-A526-166D5818752A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J186" authorId="0" shapeId="0" xr:uid="{CAC20A2E-67D8-4E73-A774-C9F1DB6AA615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F187" authorId="0" shapeId="0" xr:uid="{521E2351-CB2C-42BC-9540-900D8C82B8E2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J187" authorId="0" shapeId="0" xr:uid="{27F867FE-9777-48F0-A30E-D513AAEB9099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F188" authorId="0" shapeId="0" xr:uid="{435A7067-3E1A-4503-B6A1-2A4AB1CBA2DC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J188" authorId="0" shapeId="0" xr:uid="{73487638-D903-48EF-9146-E00F022814E9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Michelle</author>
  </authors>
  <commentList>
    <comment ref="D147" authorId="0" shapeId="0" xr:uid="{5783D742-FCE2-4C7F-BA75-0E1FA9AA9FDD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H147" authorId="0" shapeId="0" xr:uid="{E7D1ECF0-BEC9-4CDF-8AE6-DE45E89F7ECE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F177" authorId="0" shapeId="0" xr:uid="{F58ED469-998E-456F-8AE5-EB7F3EBE3C01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J177" authorId="0" shapeId="0" xr:uid="{EEA4C8D0-5C4D-42AE-9C24-06418C4F8D78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F178" authorId="0" shapeId="0" xr:uid="{D0D29063-52CF-4D42-B247-0047923FC82B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J178" authorId="0" shapeId="0" xr:uid="{FA6A3466-97FD-4A2B-B047-02A51F9D31C7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F179" authorId="0" shapeId="0" xr:uid="{8F8F7E1E-CD38-4628-9AE3-DF5490D8D9D9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J179" authorId="0" shapeId="0" xr:uid="{FF783BF2-0450-416A-B482-9FF1E209A8F3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F186" authorId="0" shapeId="0" xr:uid="{859A34E1-09C8-49E2-A52A-2DA249B56E02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J186" authorId="0" shapeId="0" xr:uid="{EA7052FB-55B1-4936-822E-73FA8199FF92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F187" authorId="0" shapeId="0" xr:uid="{33AB029A-1FAA-454D-9619-E20F4FACFA2D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J187" authorId="0" shapeId="0" xr:uid="{51CBF96B-F614-4CF6-97E7-D244AD6D7BF1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F188" authorId="0" shapeId="0" xr:uid="{98261FE8-08ED-4AAA-9B9C-7EDF4E4D2B31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J188" authorId="0" shapeId="0" xr:uid="{98747858-1552-410C-B8E5-BE3762201D41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</commentList>
</comments>
</file>

<file path=xl/sharedStrings.xml><?xml version="1.0" encoding="utf-8"?>
<sst xmlns="http://schemas.openxmlformats.org/spreadsheetml/2006/main" count="1250" uniqueCount="161">
  <si>
    <t>Casal</t>
  </si>
  <si>
    <t>Total</t>
  </si>
  <si>
    <t>( - ) Impostos retidos / pagos</t>
  </si>
  <si>
    <t>Total Salários:</t>
  </si>
  <si>
    <t>Despesas por Grupo</t>
  </si>
  <si>
    <t>1) Habitação</t>
  </si>
  <si>
    <t>Percentual 
despesa total</t>
  </si>
  <si>
    <t>Água e Esgoto</t>
  </si>
  <si>
    <t>Condomínio</t>
  </si>
  <si>
    <t xml:space="preserve">Diarista / Empregada </t>
  </si>
  <si>
    <t>Energia Elétrica</t>
  </si>
  <si>
    <t>IPTU / Outras taxas</t>
  </si>
  <si>
    <t>Lavagem de Roupas</t>
  </si>
  <si>
    <t>Manutenção Geral</t>
  </si>
  <si>
    <t>Prestação Apartamento / Aluguel</t>
  </si>
  <si>
    <t xml:space="preserve">Outros 1 - </t>
  </si>
  <si>
    <t xml:space="preserve">Outros 2 - </t>
  </si>
  <si>
    <t>Total Grupo 1:</t>
  </si>
  <si>
    <t>2) Alimentação</t>
  </si>
  <si>
    <t>Supermercado - Mensal</t>
  </si>
  <si>
    <t>Supermercado / Padaria - Dia a dia</t>
  </si>
  <si>
    <t>Total Grupo 2:</t>
  </si>
  <si>
    <t>3) Saúde</t>
  </si>
  <si>
    <t>Dentista</t>
  </si>
  <si>
    <t>Farmácia - Medicamentos</t>
  </si>
  <si>
    <t xml:space="preserve">Plano de Saúde </t>
  </si>
  <si>
    <t>Total Grupo 3:</t>
  </si>
  <si>
    <t>Combustível</t>
  </si>
  <si>
    <t>Estacionamentos</t>
  </si>
  <si>
    <t>IPVA + Seguro Obrigatório</t>
  </si>
  <si>
    <t>Lavagens</t>
  </si>
  <si>
    <t>Seguro Carro</t>
  </si>
  <si>
    <t>Taxi / Ônibus</t>
  </si>
  <si>
    <t>Outros 1 -</t>
  </si>
  <si>
    <t>Outros 2 -</t>
  </si>
  <si>
    <t>Total Grupo 4:</t>
  </si>
  <si>
    <t>5) Despesas Pessoais</t>
  </si>
  <si>
    <t>Academia / Esporte</t>
  </si>
  <si>
    <t>Salão de Beleza + Produtos</t>
  </si>
  <si>
    <t>Telefone Celular</t>
  </si>
  <si>
    <t>Vestuário</t>
  </si>
  <si>
    <t>Total Grupo 5:</t>
  </si>
  <si>
    <t>Cursos / Treinamentos</t>
  </si>
  <si>
    <t>Faculdade</t>
  </si>
  <si>
    <t>Total Grupo 6:</t>
  </si>
  <si>
    <t>7) Lazer</t>
  </si>
  <si>
    <t>Festas</t>
  </si>
  <si>
    <t>Restaurantes / Bares</t>
  </si>
  <si>
    <t>Total Grupo 7:</t>
  </si>
  <si>
    <t>Presentes</t>
  </si>
  <si>
    <t>Total Grupo 8:</t>
  </si>
  <si>
    <t>9) Despesas Extraordinárias</t>
  </si>
  <si>
    <t>Total Grupo 9:</t>
  </si>
  <si>
    <t>Total Despesas por Grupos:</t>
  </si>
  <si>
    <t>Disponível final do mês:</t>
  </si>
  <si>
    <t>Soma Marido e Esposa - Despesas</t>
  </si>
  <si>
    <t>Observações automáticas 1:</t>
  </si>
  <si>
    <t>Percentual estabelecido:</t>
  </si>
  <si>
    <t>Digitar o valor manual:</t>
  </si>
  <si>
    <t>Valor aplicado no mês - Manual</t>
  </si>
  <si>
    <t>Valor aplicado - R$</t>
  </si>
  <si>
    <t>Total:</t>
  </si>
  <si>
    <t>Observações automáticas 2:</t>
  </si>
  <si>
    <t>5) Desp. Pessoais</t>
  </si>
  <si>
    <t>9) Desp. Extraord.</t>
  </si>
  <si>
    <t>Saldo Anterior</t>
  </si>
  <si>
    <t>Aplicação (Manual)</t>
  </si>
  <si>
    <t>Resgate (Manual)</t>
  </si>
  <si>
    <t>Rendimento (Manual)</t>
  </si>
  <si>
    <t>Saldo Final</t>
  </si>
  <si>
    <t>Total Aplicação</t>
  </si>
  <si>
    <t>Observações:</t>
  </si>
  <si>
    <t>Nome Esposa</t>
  </si>
  <si>
    <t>Resumo Investimento 3</t>
  </si>
  <si>
    <t>Caro usuário,</t>
  </si>
  <si>
    <t>e</t>
  </si>
  <si>
    <t xml:space="preserve">Essa planilha foi feita para ajudar no Controle Financeiro do Casal. </t>
  </si>
  <si>
    <t>Ficaremos gratos pela sua ajuda com sugestões e comentários</t>
  </si>
  <si>
    <t xml:space="preserve">Para um melhor controle e planejamento, a planilha está divida por meses e as despesas </t>
  </si>
  <si>
    <t>em grupos, visualizando assim o percentual desse custo em relação à despesa total.</t>
  </si>
  <si>
    <t>Observe também, a planilha com o comparativo entre todos os meses do Ano.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</si>
  <si>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</si>
  <si>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</si>
  <si>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</si>
  <si>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</si>
  <si>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</si>
  <si>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</si>
  <si>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</si>
  <si>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</si>
  <si>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</si>
  <si>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</si>
  <si>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</si>
  <si>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</si>
  <si>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Gráficos Comparativos</t>
  </si>
  <si>
    <t>Digitar o valor manual: Aplicação feita pela Esposa</t>
  </si>
  <si>
    <t>Digitar o valor manual: Aplicação feita pelo Marido</t>
  </si>
  <si>
    <t>8) Outras Despesas / Variáveis</t>
  </si>
  <si>
    <t>Discriminação dos itens</t>
  </si>
  <si>
    <t>Colégio / Creche</t>
  </si>
  <si>
    <t>Resumo Aplicação Financeira / Reserva</t>
  </si>
  <si>
    <t>Percentual cumprido automático / Observação</t>
  </si>
  <si>
    <t>Você sabia que a pessoa física também pode contratar um Contador para ajudar a organizar as finanças pessoais?</t>
  </si>
  <si>
    <t xml:space="preserve">8) Outras Desp. </t>
  </si>
  <si>
    <t>Receitas 1</t>
  </si>
  <si>
    <t>Receitas 2</t>
  </si>
  <si>
    <t>Receitas 3</t>
  </si>
  <si>
    <t>4) Educação</t>
  </si>
  <si>
    <t>6) Transporte</t>
  </si>
  <si>
    <t>Telefone Fixo / Internet</t>
  </si>
  <si>
    <t>Soma Marido e Esposa - Receitas</t>
  </si>
  <si>
    <t>Diferença - Receitas X Despesas</t>
  </si>
  <si>
    <t>Pós-graduação</t>
  </si>
  <si>
    <t>Refeições diárias (Almoço / Jantar, Etc)</t>
  </si>
  <si>
    <t>Mecânico (outros consertos)</t>
  </si>
  <si>
    <t>Viagens (Hospedagem, passagem, etc)</t>
  </si>
  <si>
    <t>Meses</t>
  </si>
  <si>
    <t>Receitas</t>
  </si>
  <si>
    <t>Despesas</t>
  </si>
  <si>
    <t>Diferença</t>
  </si>
  <si>
    <t>Total Ano</t>
  </si>
  <si>
    <t>Despesas por Grupos</t>
  </si>
  <si>
    <t>Despesas - R$</t>
  </si>
  <si>
    <t>Percentuais</t>
  </si>
  <si>
    <t>Comparativo - Mês</t>
  </si>
  <si>
    <t>Total Receitas</t>
  </si>
  <si>
    <t>Média 
Mensal Ano</t>
  </si>
  <si>
    <t>Total 1</t>
  </si>
  <si>
    <t>Total 3</t>
  </si>
  <si>
    <t>Total Geral - Investimentos</t>
  </si>
  <si>
    <t>Valor aplicado no Mês em percentual</t>
  </si>
  <si>
    <t>Valor Disponível final:</t>
  </si>
  <si>
    <t>Esposa - Resumo</t>
  </si>
  <si>
    <t>Marido - Resumo</t>
  </si>
  <si>
    <t>Total Despesas:</t>
  </si>
  <si>
    <t>Saldo Inicial (Manual)</t>
  </si>
  <si>
    <t>Seja o mais objetivo possível na hora de comprar, faça sempre a pergunta: O que este produto ou serviço irá agregar em minha vida? Muitas vezes compramos por impulso.</t>
  </si>
  <si>
    <t xml:space="preserve">Você não precisa ser especialista em finanças para começar a gerenciar seu dinheiro. Comece hoje. Dúvidas? Mande um email para gente. </t>
  </si>
  <si>
    <t>Pergunta: Em sua relação com o dinheiro, quem é que manda em quem? Se for o Dinheiro, Cuidado!</t>
  </si>
  <si>
    <t>"Nem tudo que se enfrenta pode ser modificado. Mais nada pode ser modificado enquanto não for enfrentado." (?)</t>
  </si>
  <si>
    <t>"Estabeleça metas grandes o bastante a ponto de motivar-se, mas não grandes em demasia a ponto de sufocar-se."</t>
  </si>
  <si>
    <t>"É melhor estar preparado para uma oportunidade e nunca tê-la, do que ter uma oportunidade e não estar preparado."</t>
  </si>
  <si>
    <t>"Todos querem o perfume das flores, mas poucos sujam as suas mãos para cultivá-las"
(Augusto Cury)</t>
  </si>
  <si>
    <t>"O saber é como uma chave que abre a porta para um futuro melhor." 
(Carlos A.de Souza )</t>
  </si>
  <si>
    <t>Receitas versus Despesas</t>
  </si>
  <si>
    <t>Resumo Aplicação 
Financeira / Reserva</t>
  </si>
  <si>
    <t>Meta de economia mensal - Manual -
 ( Sugestão: mínimo 20% )</t>
  </si>
  <si>
    <t>Resumo do Mês</t>
  </si>
  <si>
    <t>Resumo Investimento 2</t>
  </si>
  <si>
    <t>Comparativo Janeiro a Dezembro</t>
  </si>
  <si>
    <t>Investimento 2</t>
  </si>
  <si>
    <t>"Se você quer vencer, não fique olhando a escada. Comece a subir, degrau por degrau, até chegar ao topo. Mas lembre-se, 
cuidado com os seus atos, para depois 
não rolar escada abaixo"</t>
  </si>
  <si>
    <t xml:space="preserve">Dica: Não desanime se algum mês você não conseguir atingir seu objetivo de investimento. Haverá outros 
meses para compensar. </t>
  </si>
  <si>
    <t>Se você tiver uma aplicação para imprevistos ou objetivos, não resgate na primeira dificuldade financeira. Procure combater a causa do seu 
endividamento  e não o efeito.</t>
  </si>
  <si>
    <t>Gráficos</t>
  </si>
  <si>
    <t>Nome Esposo</t>
  </si>
  <si>
    <t>através do e-mail Instagram @tomadeconta_</t>
  </si>
  <si>
    <t>Clique abaixo no mês que quiser alimentar e Toma de Conta do seu Controle.</t>
  </si>
  <si>
    <t>Gostou da planilha ? Indica para seus amigos. Instragram @tomadeconta_</t>
  </si>
  <si>
    <t>Controle Financeiro Casal 2026
Receitas x Despesas</t>
  </si>
  <si>
    <t>Planilha com Gráficos Comparativos - Ano 2026</t>
  </si>
  <si>
    <t>Comparativo 2026 - 
Receitas x Despesas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</si>
</sst>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R$ &quot;* #,##0.00_);_(&quot;R$ &quot;* \(#,##0.00\);_(&quot;R$ &quot;* &quot;-&quot;??_);_(@_)"/>
    <numFmt numFmtId="165" formatCode="_-&quot;R$ &quot;\ * #,##0.00_-;_-&quot;R$ &quot;\ * #,##0.00\-;_-&quot;R$ &quot;\ * &quot;-&quot;??_-;_-@_-"/>
  </numFmts>
  <fonts count="48" x14ac:knownFonts="1">
    <font>
      <sz val="10"/>
      <name val="Arial"/>
    </font>
    <font>
      <sz val="10"/>
      <name val="Arial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6"/>
      <name val="Arial"/>
      <family val="2"/>
    </font>
    <font>
      <b/>
      <sz val="12"/>
      <color indexed="12"/>
      <name val="Arial"/>
      <family val="2"/>
    </font>
    <font>
      <sz val="24"/>
      <name val="Arial"/>
      <family val="2"/>
    </font>
    <font>
      <sz val="27"/>
      <name val="Arial"/>
      <family val="2"/>
    </font>
    <font>
      <b/>
      <sz val="11"/>
      <color indexed="53"/>
      <name val="Arial"/>
      <family val="2"/>
    </font>
    <font>
      <sz val="8.5"/>
      <name val="Arial"/>
      <family val="2"/>
    </font>
    <font>
      <sz val="8.5"/>
      <color indexed="10"/>
      <name val="Arial"/>
      <family val="2"/>
    </font>
    <font>
      <b/>
      <sz val="8.5"/>
      <name val="Arial"/>
      <family val="2"/>
    </font>
    <font>
      <b/>
      <sz val="8"/>
      <color indexed="81"/>
      <name val="Tahoma"/>
      <family val="2"/>
    </font>
    <font>
      <u/>
      <sz val="10"/>
      <color indexed="12"/>
      <name val="Arial"/>
      <family val="2"/>
    </font>
    <font>
      <b/>
      <u/>
      <sz val="10"/>
      <color indexed="12"/>
      <name val="Arial"/>
      <family val="2"/>
    </font>
    <font>
      <sz val="10"/>
      <color indexed="10"/>
      <name val="Arial"/>
      <family val="2"/>
    </font>
    <font>
      <sz val="14"/>
      <name val="Colonna MT"/>
      <family val="5"/>
    </font>
    <font>
      <sz val="16"/>
      <name val="Arial"/>
      <family val="2"/>
    </font>
    <font>
      <b/>
      <sz val="11"/>
      <name val="Arial"/>
      <family val="2"/>
    </font>
    <font>
      <sz val="10"/>
      <color indexed="12"/>
      <name val="Arial"/>
      <family val="2"/>
    </font>
    <font>
      <sz val="10"/>
      <color indexed="9"/>
      <name val="Arial"/>
      <family val="2"/>
    </font>
    <font>
      <sz val="8"/>
      <name val="Arial"/>
      <family val="2"/>
    </font>
    <font>
      <sz val="22"/>
      <name val="Arial"/>
      <family val="2"/>
    </font>
    <font>
      <sz val="20"/>
      <name val="Arial"/>
      <family val="2"/>
    </font>
    <font>
      <sz val="11"/>
      <name val="Arial"/>
      <family val="2"/>
    </font>
    <font>
      <b/>
      <sz val="20"/>
      <name val="Arial"/>
      <family val="2"/>
    </font>
    <font>
      <b/>
      <sz val="12.5"/>
      <color indexed="53"/>
      <name val="Arial"/>
      <family val="2"/>
    </font>
    <font>
      <b/>
      <sz val="10"/>
      <color indexed="9"/>
      <name val="Arial"/>
      <family val="2"/>
    </font>
    <font>
      <sz val="10"/>
      <color indexed="9"/>
      <name val="Arial"/>
      <family val="2"/>
    </font>
    <font>
      <b/>
      <u/>
      <sz val="10"/>
      <name val="Arial"/>
      <family val="2"/>
    </font>
    <font>
      <b/>
      <sz val="16"/>
      <color theme="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-0.249977111117893"/>
        <bgColor indexed="64"/>
      </patternFill>
    </fill>
  </fills>
  <borders count="6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6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4" fillId="4" borderId="0" applyNumberFormat="0" applyBorder="0" applyAlignment="0" applyProtection="0"/>
    <xf numFmtId="0" fontId="5" fillId="16" borderId="1" applyNumberFormat="0" applyAlignment="0" applyProtection="0"/>
    <xf numFmtId="0" fontId="6" fillId="17" borderId="2" applyNumberFormat="0" applyAlignment="0" applyProtection="0"/>
    <xf numFmtId="0" fontId="7" fillId="0" borderId="3" applyNumberFormat="0" applyFill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21" borderId="0" applyNumberFormat="0" applyBorder="0" applyAlignment="0" applyProtection="0"/>
    <xf numFmtId="0" fontId="8" fillId="7" borderId="1" applyNumberFormat="0" applyAlignment="0" applyProtection="0"/>
    <xf numFmtId="0" fontId="30" fillId="0" borderId="0" applyNumberFormat="0" applyFill="0" applyBorder="0" applyAlignment="0" applyProtection="0">
      <alignment vertical="top"/>
      <protection locked="0"/>
    </xf>
    <xf numFmtId="164" fontId="1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22" borderId="4" applyNumberFormat="0" applyFont="0" applyAlignment="0" applyProtection="0"/>
    <xf numFmtId="9" fontId="1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10" fillId="16" borderId="5" applyNumberFormat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6" applyNumberFormat="0" applyFill="0" applyAlignment="0" applyProtection="0"/>
    <xf numFmtId="0" fontId="15" fillId="0" borderId="7" applyNumberFormat="0" applyFill="0" applyAlignment="0" applyProtection="0"/>
    <xf numFmtId="0" fontId="16" fillId="0" borderId="8" applyNumberFormat="0" applyFill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</cellStyleXfs>
  <cellXfs count="432">
    <xf numFmtId="0" fontId="0" fillId="0" borderId="0" xfId="0"/>
    <xf numFmtId="164" fontId="9" fillId="0" borderId="0" xfId="31" applyFont="1" applyFill="1" applyBorder="1" applyAlignment="1" applyProtection="1">
      <alignment horizontal="center" vertical="center"/>
    </xf>
    <xf numFmtId="164" fontId="9" fillId="0" borderId="0" xfId="31" applyFont="1" applyFill="1" applyBorder="1" applyAlignment="1" applyProtection="1">
      <alignment vertical="center"/>
    </xf>
    <xf numFmtId="164" fontId="9" fillId="0" borderId="10" xfId="31" applyFont="1" applyFill="1" applyBorder="1" applyAlignment="1" applyProtection="1">
      <alignment horizontal="center" vertical="center"/>
    </xf>
    <xf numFmtId="164" fontId="9" fillId="0" borderId="11" xfId="31" applyFont="1" applyFill="1" applyBorder="1" applyAlignment="1" applyProtection="1">
      <alignment horizontal="center" vertical="center"/>
      <protection locked="0"/>
    </xf>
    <xf numFmtId="164" fontId="9" fillId="0" borderId="12" xfId="31" applyFont="1" applyFill="1" applyBorder="1" applyAlignment="1" applyProtection="1">
      <alignment horizontal="center" vertical="center"/>
    </xf>
    <xf numFmtId="164" fontId="9" fillId="0" borderId="11" xfId="31" applyFont="1" applyFill="1" applyBorder="1" applyAlignment="1" applyProtection="1">
      <alignment vertical="center"/>
    </xf>
    <xf numFmtId="164" fontId="9" fillId="0" borderId="11" xfId="31" applyFont="1" applyFill="1" applyBorder="1" applyAlignment="1" applyProtection="1">
      <alignment horizontal="center" vertical="center"/>
    </xf>
    <xf numFmtId="0" fontId="0" fillId="0" borderId="0" xfId="0" applyProtection="1">
      <protection hidden="1"/>
    </xf>
    <xf numFmtId="0" fontId="9" fillId="0" borderId="0" xfId="0" applyFont="1" applyProtection="1">
      <protection hidden="1"/>
    </xf>
    <xf numFmtId="0" fontId="33" fillId="0" borderId="0" xfId="0" applyFont="1" applyAlignment="1" applyProtection="1">
      <alignment horizontal="center" vertical="center"/>
      <protection hidden="1"/>
    </xf>
    <xf numFmtId="0" fontId="9" fillId="0" borderId="0" xfId="33" applyAlignment="1">
      <alignment horizontal="center" vertical="center"/>
    </xf>
    <xf numFmtId="0" fontId="9" fillId="0" borderId="0" xfId="33" applyProtection="1">
      <protection hidden="1"/>
    </xf>
    <xf numFmtId="0" fontId="9" fillId="0" borderId="12" xfId="33" applyBorder="1" applyProtection="1">
      <protection hidden="1"/>
    </xf>
    <xf numFmtId="0" fontId="9" fillId="0" borderId="0" xfId="33"/>
    <xf numFmtId="0" fontId="9" fillId="0" borderId="10" xfId="33" applyBorder="1" applyProtection="1">
      <protection hidden="1"/>
    </xf>
    <xf numFmtId="164" fontId="9" fillId="0" borderId="0" xfId="32" applyFont="1" applyAlignment="1" applyProtection="1">
      <alignment vertical="center"/>
    </xf>
    <xf numFmtId="164" fontId="9" fillId="0" borderId="13" xfId="32" applyFont="1" applyFill="1" applyBorder="1" applyAlignment="1" applyProtection="1">
      <alignment horizontal="center"/>
      <protection hidden="1"/>
    </xf>
    <xf numFmtId="164" fontId="9" fillId="0" borderId="14" xfId="32" applyFont="1" applyFill="1" applyBorder="1" applyAlignment="1" applyProtection="1">
      <alignment horizontal="center"/>
      <protection hidden="1"/>
    </xf>
    <xf numFmtId="164" fontId="9" fillId="0" borderId="12" xfId="32" applyFont="1" applyFill="1" applyBorder="1" applyAlignment="1" applyProtection="1">
      <alignment horizontal="center"/>
      <protection hidden="1"/>
    </xf>
    <xf numFmtId="164" fontId="9" fillId="0" borderId="0" xfId="32" applyFont="1" applyFill="1" applyBorder="1" applyAlignment="1" applyProtection="1">
      <alignment horizontal="center"/>
      <protection hidden="1"/>
    </xf>
    <xf numFmtId="164" fontId="9" fillId="0" borderId="10" xfId="32" applyFont="1" applyFill="1" applyBorder="1" applyAlignment="1" applyProtection="1">
      <alignment horizontal="center"/>
      <protection hidden="1"/>
    </xf>
    <xf numFmtId="164" fontId="9" fillId="0" borderId="0" xfId="32" applyFont="1" applyFill="1" applyBorder="1" applyProtection="1">
      <protection hidden="1"/>
    </xf>
    <xf numFmtId="10" fontId="36" fillId="0" borderId="14" xfId="32" applyNumberFormat="1" applyFont="1" applyFill="1" applyBorder="1" applyAlignment="1" applyProtection="1">
      <alignment horizontal="center"/>
      <protection hidden="1"/>
    </xf>
    <xf numFmtId="0" fontId="37" fillId="23" borderId="0" xfId="33" applyFont="1" applyFill="1" applyAlignment="1" applyProtection="1">
      <alignment horizontal="center"/>
      <protection hidden="1"/>
    </xf>
    <xf numFmtId="0" fontId="37" fillId="23" borderId="0" xfId="33" applyFont="1" applyFill="1" applyProtection="1">
      <protection hidden="1"/>
    </xf>
    <xf numFmtId="164" fontId="37" fillId="23" borderId="0" xfId="32" applyFont="1" applyFill="1" applyBorder="1" applyProtection="1">
      <protection hidden="1"/>
    </xf>
    <xf numFmtId="164" fontId="9" fillId="0" borderId="15" xfId="32" applyFont="1" applyFill="1" applyBorder="1" applyProtection="1">
      <protection hidden="1"/>
    </xf>
    <xf numFmtId="10" fontId="9" fillId="0" borderId="16" xfId="36" applyNumberFormat="1" applyFont="1" applyFill="1" applyBorder="1" applyAlignment="1" applyProtection="1">
      <alignment horizontal="center"/>
      <protection hidden="1"/>
    </xf>
    <xf numFmtId="10" fontId="9" fillId="0" borderId="17" xfId="36" applyNumberFormat="1" applyFont="1" applyFill="1" applyBorder="1" applyAlignment="1" applyProtection="1">
      <alignment horizontal="center"/>
      <protection hidden="1"/>
    </xf>
    <xf numFmtId="10" fontId="9" fillId="0" borderId="15" xfId="36" applyNumberFormat="1" applyFont="1" applyFill="1" applyBorder="1" applyAlignment="1" applyProtection="1">
      <alignment horizontal="center"/>
      <protection hidden="1"/>
    </xf>
    <xf numFmtId="164" fontId="9" fillId="0" borderId="18" xfId="32" applyFont="1" applyFill="1" applyBorder="1" applyAlignment="1" applyProtection="1">
      <alignment horizontal="center"/>
      <protection hidden="1"/>
    </xf>
    <xf numFmtId="164" fontId="9" fillId="0" borderId="0" xfId="32" applyFont="1" applyFill="1" applyBorder="1" applyAlignment="1" applyProtection="1">
      <protection hidden="1"/>
    </xf>
    <xf numFmtId="164" fontId="9" fillId="0" borderId="19" xfId="32" applyFont="1" applyFill="1" applyBorder="1" applyProtection="1">
      <protection hidden="1"/>
    </xf>
    <xf numFmtId="10" fontId="9" fillId="0" borderId="20" xfId="36" applyNumberFormat="1" applyFont="1" applyFill="1" applyBorder="1" applyAlignment="1" applyProtection="1">
      <alignment horizontal="center"/>
      <protection hidden="1"/>
    </xf>
    <xf numFmtId="10" fontId="9" fillId="0" borderId="21" xfId="36" applyNumberFormat="1" applyFont="1" applyFill="1" applyBorder="1" applyAlignment="1" applyProtection="1">
      <alignment horizontal="center"/>
      <protection hidden="1"/>
    </xf>
    <xf numFmtId="164" fontId="9" fillId="0" borderId="12" xfId="32" applyFont="1" applyFill="1" applyBorder="1" applyProtection="1">
      <protection hidden="1"/>
    </xf>
    <xf numFmtId="164" fontId="9" fillId="0" borderId="10" xfId="32" applyFont="1" applyFill="1" applyBorder="1" applyAlignment="1" applyProtection="1">
      <protection hidden="1"/>
    </xf>
    <xf numFmtId="164" fontId="9" fillId="0" borderId="22" xfId="32" applyFont="1" applyFill="1" applyBorder="1" applyAlignment="1" applyProtection="1">
      <alignment horizontal="center"/>
      <protection hidden="1"/>
    </xf>
    <xf numFmtId="164" fontId="9" fillId="0" borderId="11" xfId="32" applyFont="1" applyFill="1" applyBorder="1" applyAlignment="1" applyProtection="1">
      <alignment horizontal="center"/>
      <protection hidden="1"/>
    </xf>
    <xf numFmtId="164" fontId="9" fillId="0" borderId="23" xfId="32" applyFont="1" applyFill="1" applyBorder="1" applyAlignment="1" applyProtection="1">
      <alignment horizontal="center"/>
      <protection hidden="1"/>
    </xf>
    <xf numFmtId="164" fontId="9" fillId="0" borderId="24" xfId="32" applyFont="1" applyFill="1" applyBorder="1" applyAlignment="1" applyProtection="1">
      <alignment horizontal="center"/>
      <protection hidden="1"/>
    </xf>
    <xf numFmtId="0" fontId="20" fillId="24" borderId="11" xfId="30" applyFont="1" applyFill="1" applyBorder="1" applyAlignment="1" applyProtection="1">
      <alignment horizontal="center" vertical="center" shrinkToFit="1"/>
      <protection hidden="1"/>
    </xf>
    <xf numFmtId="0" fontId="20" fillId="24" borderId="23" xfId="30" applyFont="1" applyFill="1" applyBorder="1" applyAlignment="1" applyProtection="1">
      <alignment horizontal="center" vertical="center" shrinkToFit="1"/>
      <protection hidden="1"/>
    </xf>
    <xf numFmtId="0" fontId="37" fillId="0" borderId="0" xfId="33" applyFont="1" applyProtection="1">
      <protection hidden="1"/>
    </xf>
    <xf numFmtId="0" fontId="37" fillId="0" borderId="10" xfId="33" applyFont="1" applyBorder="1" applyProtection="1">
      <protection hidden="1"/>
    </xf>
    <xf numFmtId="164" fontId="26" fillId="0" borderId="25" xfId="31" applyFont="1" applyFill="1" applyBorder="1" applyAlignment="1" applyProtection="1">
      <alignment vertical="center"/>
      <protection hidden="1"/>
    </xf>
    <xf numFmtId="164" fontId="26" fillId="0" borderId="19" xfId="31" applyFont="1" applyFill="1" applyBorder="1" applyAlignment="1" applyProtection="1">
      <alignment vertical="center"/>
      <protection hidden="1"/>
    </xf>
    <xf numFmtId="164" fontId="9" fillId="0" borderId="24" xfId="31" applyFont="1" applyFill="1" applyBorder="1" applyAlignment="1" applyProtection="1">
      <alignment horizontal="center" vertical="center"/>
      <protection locked="0"/>
    </xf>
    <xf numFmtId="164" fontId="9" fillId="0" borderId="12" xfId="31" applyFont="1" applyFill="1" applyBorder="1" applyAlignment="1" applyProtection="1">
      <alignment vertical="center"/>
    </xf>
    <xf numFmtId="164" fontId="19" fillId="0" borderId="22" xfId="31" applyFont="1" applyFill="1" applyBorder="1" applyAlignment="1" applyProtection="1">
      <alignment vertical="center"/>
      <protection locked="0"/>
    </xf>
    <xf numFmtId="164" fontId="19" fillId="0" borderId="11" xfId="31" applyFont="1" applyFill="1" applyBorder="1" applyAlignment="1" applyProtection="1">
      <alignment horizontal="center" vertical="center"/>
      <protection locked="0"/>
    </xf>
    <xf numFmtId="164" fontId="19" fillId="0" borderId="11" xfId="31" applyFont="1" applyFill="1" applyBorder="1" applyAlignment="1" applyProtection="1">
      <alignment vertical="center"/>
      <protection hidden="1"/>
    </xf>
    <xf numFmtId="164" fontId="19" fillId="0" borderId="23" xfId="31" applyFont="1" applyFill="1" applyBorder="1" applyAlignment="1" applyProtection="1">
      <alignment vertical="center"/>
      <protection hidden="1"/>
    </xf>
    <xf numFmtId="164" fontId="9" fillId="0" borderId="14" xfId="31" applyFont="1" applyFill="1" applyBorder="1" applyAlignment="1" applyProtection="1">
      <alignment horizontal="center" vertical="center"/>
    </xf>
    <xf numFmtId="164" fontId="9" fillId="0" borderId="26" xfId="31" applyFont="1" applyFill="1" applyBorder="1" applyAlignment="1" applyProtection="1">
      <alignment horizontal="center" vertical="center"/>
    </xf>
    <xf numFmtId="164" fontId="19" fillId="0" borderId="27" xfId="31" applyFont="1" applyFill="1" applyBorder="1" applyAlignment="1" applyProtection="1">
      <alignment vertical="center"/>
      <protection locked="0"/>
    </xf>
    <xf numFmtId="164" fontId="19" fillId="0" borderId="28" xfId="31" applyFont="1" applyFill="1" applyBorder="1" applyAlignment="1" applyProtection="1">
      <alignment horizontal="center" vertical="center"/>
      <protection locked="0"/>
    </xf>
    <xf numFmtId="164" fontId="19" fillId="0" borderId="28" xfId="31" applyFont="1" applyFill="1" applyBorder="1" applyAlignment="1" applyProtection="1">
      <alignment vertical="center"/>
      <protection hidden="1"/>
    </xf>
    <xf numFmtId="164" fontId="9" fillId="0" borderId="28" xfId="31" applyFont="1" applyFill="1" applyBorder="1" applyAlignment="1" applyProtection="1">
      <alignment horizontal="center" vertical="center"/>
      <protection locked="0"/>
    </xf>
    <xf numFmtId="164" fontId="19" fillId="0" borderId="29" xfId="31" applyFont="1" applyFill="1" applyBorder="1" applyAlignment="1" applyProtection="1">
      <alignment vertical="center"/>
      <protection hidden="1"/>
    </xf>
    <xf numFmtId="164" fontId="9" fillId="0" borderId="22" xfId="31" applyFont="1" applyFill="1" applyBorder="1" applyAlignment="1" applyProtection="1">
      <alignment horizontal="center" vertical="center"/>
      <protection locked="0"/>
    </xf>
    <xf numFmtId="0" fontId="45" fillId="0" borderId="0" xfId="33" applyFont="1" applyProtection="1">
      <protection hidden="1"/>
    </xf>
    <xf numFmtId="0" fontId="45" fillId="0" borderId="10" xfId="33" applyFont="1" applyBorder="1" applyProtection="1">
      <protection hidden="1"/>
    </xf>
    <xf numFmtId="0" fontId="45" fillId="23" borderId="10" xfId="33" applyFont="1" applyFill="1" applyBorder="1" applyProtection="1">
      <protection hidden="1"/>
    </xf>
    <xf numFmtId="0" fontId="45" fillId="23" borderId="0" xfId="33" applyFont="1" applyFill="1" applyAlignment="1" applyProtection="1">
      <alignment horizontal="center"/>
      <protection hidden="1"/>
    </xf>
    <xf numFmtId="0" fontId="45" fillId="23" borderId="0" xfId="33" applyFont="1" applyFill="1" applyProtection="1">
      <protection hidden="1"/>
    </xf>
    <xf numFmtId="164" fontId="45" fillId="23" borderId="0" xfId="32" applyFont="1" applyFill="1" applyBorder="1" applyProtection="1">
      <protection hidden="1"/>
    </xf>
    <xf numFmtId="164" fontId="45" fillId="23" borderId="0" xfId="31" applyFont="1" applyFill="1" applyBorder="1" applyProtection="1">
      <protection hidden="1"/>
    </xf>
    <xf numFmtId="164" fontId="9" fillId="0" borderId="30" xfId="31" applyFont="1" applyFill="1" applyBorder="1" applyAlignment="1" applyProtection="1">
      <alignment horizontal="center" vertical="center"/>
      <protection locked="0"/>
    </xf>
    <xf numFmtId="164" fontId="9" fillId="0" borderId="31" xfId="31" applyFont="1" applyFill="1" applyBorder="1" applyAlignment="1" applyProtection="1">
      <alignment horizontal="center" vertical="center"/>
      <protection locked="0"/>
    </xf>
    <xf numFmtId="164" fontId="9" fillId="0" borderId="0" xfId="31" applyFont="1" applyFill="1" applyAlignment="1" applyProtection="1">
      <alignment vertical="center"/>
    </xf>
    <xf numFmtId="164" fontId="9" fillId="0" borderId="14" xfId="31" applyFont="1" applyFill="1" applyBorder="1" applyAlignment="1" applyProtection="1">
      <alignment horizontal="center" vertical="center"/>
      <protection locked="0"/>
    </xf>
    <xf numFmtId="164" fontId="9" fillId="0" borderId="13" xfId="31" applyFont="1" applyFill="1" applyBorder="1" applyAlignment="1" applyProtection="1">
      <alignment horizontal="center" vertical="center"/>
      <protection locked="0"/>
    </xf>
    <xf numFmtId="164" fontId="9" fillId="0" borderId="12" xfId="31" applyFont="1" applyFill="1" applyBorder="1" applyAlignment="1" applyProtection="1">
      <alignment horizontal="center" vertical="center"/>
      <protection locked="0"/>
    </xf>
    <xf numFmtId="164" fontId="19" fillId="0" borderId="32" xfId="31" applyFont="1" applyFill="1" applyBorder="1" applyAlignment="1" applyProtection="1">
      <alignment horizontal="center" vertical="center" wrapText="1"/>
    </xf>
    <xf numFmtId="164" fontId="19" fillId="0" borderId="0" xfId="31" applyFont="1" applyFill="1" applyAlignment="1" applyProtection="1">
      <alignment horizontal="center" vertical="center"/>
    </xf>
    <xf numFmtId="164" fontId="9" fillId="0" borderId="15" xfId="31" applyFont="1" applyFill="1" applyBorder="1" applyAlignment="1" applyProtection="1">
      <alignment vertical="center"/>
      <protection locked="0"/>
    </xf>
    <xf numFmtId="164" fontId="9" fillId="0" borderId="33" xfId="31" applyFont="1" applyFill="1" applyBorder="1" applyAlignment="1" applyProtection="1">
      <alignment vertical="center"/>
      <protection locked="0"/>
    </xf>
    <xf numFmtId="164" fontId="9" fillId="0" borderId="34" xfId="31" applyFont="1" applyFill="1" applyBorder="1" applyAlignment="1" applyProtection="1">
      <alignment vertical="center"/>
      <protection locked="0"/>
    </xf>
    <xf numFmtId="164" fontId="9" fillId="0" borderId="35" xfId="31" applyFont="1" applyFill="1" applyBorder="1" applyAlignment="1" applyProtection="1">
      <alignment vertical="center"/>
      <protection locked="0"/>
    </xf>
    <xf numFmtId="164" fontId="9" fillId="0" borderId="36" xfId="31" applyFont="1" applyFill="1" applyBorder="1" applyAlignment="1" applyProtection="1">
      <alignment vertical="center"/>
      <protection locked="0"/>
    </xf>
    <xf numFmtId="164" fontId="9" fillId="0" borderId="37" xfId="31" applyFont="1" applyFill="1" applyBorder="1" applyAlignment="1" applyProtection="1">
      <alignment vertical="center"/>
      <protection locked="0"/>
    </xf>
    <xf numFmtId="164" fontId="9" fillId="0" borderId="38" xfId="31" applyFont="1" applyFill="1" applyBorder="1" applyAlignment="1" applyProtection="1">
      <alignment vertical="center"/>
      <protection locked="0"/>
    </xf>
    <xf numFmtId="164" fontId="9" fillId="0" borderId="39" xfId="31" applyFont="1" applyFill="1" applyBorder="1" applyAlignment="1" applyProtection="1">
      <alignment vertical="center"/>
      <protection locked="0"/>
    </xf>
    <xf numFmtId="164" fontId="9" fillId="0" borderId="32" xfId="31" applyFont="1" applyFill="1" applyBorder="1" applyAlignment="1" applyProtection="1">
      <alignment vertical="center"/>
    </xf>
    <xf numFmtId="164" fontId="9" fillId="0" borderId="40" xfId="31" applyFont="1" applyFill="1" applyBorder="1" applyAlignment="1" applyProtection="1">
      <alignment vertical="center"/>
      <protection locked="0"/>
    </xf>
    <xf numFmtId="164" fontId="9" fillId="0" borderId="41" xfId="31" applyFont="1" applyFill="1" applyBorder="1" applyAlignment="1" applyProtection="1">
      <alignment vertical="center"/>
      <protection locked="0"/>
    </xf>
    <xf numFmtId="164" fontId="9" fillId="0" borderId="26" xfId="31" applyFont="1" applyFill="1" applyBorder="1" applyAlignment="1" applyProtection="1">
      <alignment vertical="center"/>
      <protection locked="0"/>
    </xf>
    <xf numFmtId="164" fontId="9" fillId="0" borderId="10" xfId="31" applyFont="1" applyFill="1" applyBorder="1" applyAlignment="1" applyProtection="1">
      <alignment horizontal="center" vertical="center"/>
      <protection locked="0"/>
    </xf>
    <xf numFmtId="164" fontId="9" fillId="0" borderId="42" xfId="31" applyFont="1" applyFill="1" applyBorder="1" applyAlignment="1" applyProtection="1">
      <alignment vertical="center"/>
      <protection locked="0"/>
    </xf>
    <xf numFmtId="164" fontId="9" fillId="0" borderId="42" xfId="31" applyFont="1" applyFill="1" applyBorder="1" applyAlignment="1" applyProtection="1">
      <alignment horizontal="center" vertical="center"/>
      <protection locked="0"/>
    </xf>
    <xf numFmtId="164" fontId="9" fillId="0" borderId="34" xfId="31" applyFont="1" applyFill="1" applyBorder="1" applyAlignment="1" applyProtection="1">
      <alignment horizontal="center" vertical="center"/>
      <protection locked="0"/>
    </xf>
    <xf numFmtId="164" fontId="9" fillId="0" borderId="43" xfId="31" applyFont="1" applyFill="1" applyBorder="1" applyAlignment="1" applyProtection="1">
      <alignment vertical="center"/>
      <protection locked="0"/>
    </xf>
    <xf numFmtId="164" fontId="9" fillId="0" borderId="27" xfId="31" applyFont="1" applyFill="1" applyBorder="1" applyAlignment="1" applyProtection="1">
      <alignment horizontal="center" vertical="center"/>
      <protection locked="0"/>
    </xf>
    <xf numFmtId="164" fontId="9" fillId="0" borderId="29" xfId="31" applyFont="1" applyFill="1" applyBorder="1" applyAlignment="1" applyProtection="1">
      <alignment horizontal="center" vertical="center"/>
      <protection locked="0"/>
    </xf>
    <xf numFmtId="164" fontId="9" fillId="0" borderId="44" xfId="31" applyFont="1" applyFill="1" applyBorder="1" applyAlignment="1" applyProtection="1">
      <alignment vertical="center"/>
      <protection locked="0"/>
    </xf>
    <xf numFmtId="164" fontId="9" fillId="0" borderId="15" xfId="31" applyFont="1" applyFill="1" applyBorder="1" applyAlignment="1" applyProtection="1">
      <alignment vertical="center"/>
    </xf>
    <xf numFmtId="164" fontId="9" fillId="0" borderId="42" xfId="31" applyFont="1" applyFill="1" applyBorder="1" applyAlignment="1" applyProtection="1">
      <alignment vertical="center"/>
    </xf>
    <xf numFmtId="164" fontId="9" fillId="0" borderId="34" xfId="31" applyFont="1" applyFill="1" applyBorder="1" applyAlignment="1" applyProtection="1">
      <alignment vertical="center"/>
    </xf>
    <xf numFmtId="164" fontId="9" fillId="0" borderId="14" xfId="31" applyFont="1" applyFill="1" applyBorder="1" applyAlignment="1" applyProtection="1">
      <alignment vertical="center"/>
    </xf>
    <xf numFmtId="164" fontId="9" fillId="0" borderId="15" xfId="31" applyFont="1" applyFill="1" applyBorder="1" applyAlignment="1" applyProtection="1">
      <alignment horizontal="center" vertical="center"/>
    </xf>
    <xf numFmtId="164" fontId="9" fillId="0" borderId="44" xfId="31" applyFont="1" applyFill="1" applyBorder="1" applyAlignment="1" applyProtection="1">
      <alignment horizontal="center" vertical="center"/>
    </xf>
    <xf numFmtId="164" fontId="9" fillId="0" borderId="32" xfId="31" applyFont="1" applyFill="1" applyBorder="1" applyAlignment="1" applyProtection="1">
      <alignment horizontal="center" vertical="center"/>
    </xf>
    <xf numFmtId="164" fontId="9" fillId="0" borderId="30" xfId="31" applyFont="1" applyFill="1" applyBorder="1" applyAlignment="1" applyProtection="1">
      <alignment vertical="center"/>
    </xf>
    <xf numFmtId="0" fontId="0" fillId="0" borderId="24" xfId="0" applyBorder="1" applyProtection="1">
      <protection locked="0"/>
    </xf>
    <xf numFmtId="164" fontId="9" fillId="0" borderId="24" xfId="31" applyFont="1" applyFill="1" applyBorder="1" applyAlignment="1" applyProtection="1">
      <alignment vertical="center"/>
    </xf>
    <xf numFmtId="164" fontId="9" fillId="0" borderId="31" xfId="31" applyFont="1" applyFill="1" applyBorder="1" applyAlignment="1" applyProtection="1">
      <alignment vertical="center"/>
    </xf>
    <xf numFmtId="164" fontId="19" fillId="0" borderId="32" xfId="31" applyFont="1" applyFill="1" applyBorder="1" applyAlignment="1" applyProtection="1">
      <alignment horizontal="center" vertical="center"/>
    </xf>
    <xf numFmtId="164" fontId="9" fillId="0" borderId="10" xfId="31" applyFont="1" applyFill="1" applyBorder="1" applyAlignment="1" applyProtection="1">
      <alignment vertical="center"/>
    </xf>
    <xf numFmtId="164" fontId="20" fillId="0" borderId="44" xfId="31" applyFont="1" applyFill="1" applyBorder="1" applyAlignment="1" applyProtection="1">
      <alignment horizontal="center" vertical="center"/>
    </xf>
    <xf numFmtId="0" fontId="0" fillId="0" borderId="28" xfId="0" applyBorder="1" applyProtection="1">
      <protection locked="0"/>
    </xf>
    <xf numFmtId="0" fontId="0" fillId="0" borderId="11" xfId="0" applyBorder="1" applyProtection="1">
      <protection locked="0"/>
    </xf>
    <xf numFmtId="164" fontId="9" fillId="0" borderId="27" xfId="31" applyFont="1" applyFill="1" applyBorder="1" applyAlignment="1" applyProtection="1">
      <alignment vertical="center"/>
    </xf>
    <xf numFmtId="164" fontId="9" fillId="0" borderId="28" xfId="31" applyFont="1" applyFill="1" applyBorder="1" applyAlignment="1" applyProtection="1">
      <alignment vertical="center"/>
    </xf>
    <xf numFmtId="164" fontId="9" fillId="0" borderId="29" xfId="31" applyFont="1" applyFill="1" applyBorder="1" applyAlignment="1" applyProtection="1">
      <alignment vertical="center"/>
    </xf>
    <xf numFmtId="164" fontId="24" fillId="0" borderId="22" xfId="31" applyFont="1" applyFill="1" applyBorder="1" applyAlignment="1" applyProtection="1">
      <alignment horizontal="center" vertical="center" wrapText="1"/>
    </xf>
    <xf numFmtId="164" fontId="26" fillId="0" borderId="25" xfId="31" applyFont="1" applyFill="1" applyBorder="1" applyAlignment="1" applyProtection="1">
      <alignment vertical="center"/>
      <protection locked="0"/>
    </xf>
    <xf numFmtId="164" fontId="26" fillId="0" borderId="19" xfId="31" applyFont="1" applyFill="1" applyBorder="1" applyAlignment="1" applyProtection="1">
      <alignment vertical="center"/>
      <protection locked="0"/>
    </xf>
    <xf numFmtId="164" fontId="26" fillId="0" borderId="26" xfId="31" applyFont="1" applyFill="1" applyBorder="1" applyAlignment="1" applyProtection="1">
      <alignment horizontal="center" vertical="center"/>
    </xf>
    <xf numFmtId="164" fontId="26" fillId="0" borderId="25" xfId="31" applyFont="1" applyFill="1" applyBorder="1" applyAlignment="1" applyProtection="1">
      <alignment horizontal="center" vertical="center"/>
    </xf>
    <xf numFmtId="164" fontId="26" fillId="0" borderId="15" xfId="31" applyFont="1" applyFill="1" applyBorder="1" applyAlignment="1" applyProtection="1">
      <alignment horizontal="center" vertical="center"/>
    </xf>
    <xf numFmtId="164" fontId="26" fillId="0" borderId="45" xfId="31" applyFont="1" applyFill="1" applyBorder="1" applyAlignment="1" applyProtection="1">
      <alignment horizontal="center" vertical="center"/>
    </xf>
    <xf numFmtId="164" fontId="27" fillId="0" borderId="45" xfId="31" applyFont="1" applyFill="1" applyBorder="1" applyAlignment="1" applyProtection="1">
      <alignment vertical="center"/>
      <protection locked="0"/>
    </xf>
    <xf numFmtId="164" fontId="27" fillId="0" borderId="15" xfId="31" applyFont="1" applyFill="1" applyBorder="1" applyAlignment="1" applyProtection="1">
      <alignment vertical="center"/>
      <protection locked="0"/>
    </xf>
    <xf numFmtId="164" fontId="26" fillId="0" borderId="46" xfId="31" applyFont="1" applyFill="1" applyBorder="1" applyAlignment="1" applyProtection="1">
      <alignment vertical="center"/>
      <protection hidden="1"/>
    </xf>
    <xf numFmtId="164" fontId="26" fillId="0" borderId="44" xfId="31" applyFont="1" applyFill="1" applyBorder="1" applyAlignment="1" applyProtection="1">
      <alignment vertical="center"/>
      <protection hidden="1"/>
    </xf>
    <xf numFmtId="164" fontId="26" fillId="0" borderId="44" xfId="31" applyFont="1" applyFill="1" applyBorder="1" applyAlignment="1" applyProtection="1">
      <alignment horizontal="center" vertical="center"/>
    </xf>
    <xf numFmtId="164" fontId="26" fillId="0" borderId="46" xfId="31" applyFont="1" applyFill="1" applyBorder="1" applyAlignment="1" applyProtection="1">
      <alignment horizontal="center" vertical="center"/>
    </xf>
    <xf numFmtId="164" fontId="23" fillId="0" borderId="22" xfId="31" applyFont="1" applyFill="1" applyBorder="1" applyAlignment="1" applyProtection="1">
      <alignment horizontal="center" vertical="center" wrapText="1"/>
    </xf>
    <xf numFmtId="164" fontId="23" fillId="0" borderId="0" xfId="31" applyFont="1" applyFill="1" applyBorder="1" applyAlignment="1" applyProtection="1">
      <alignment vertical="center"/>
    </xf>
    <xf numFmtId="164" fontId="9" fillId="0" borderId="18" xfId="31" applyFont="1" applyFill="1" applyBorder="1" applyAlignment="1" applyProtection="1">
      <alignment horizontal="center" vertical="center"/>
      <protection locked="0"/>
    </xf>
    <xf numFmtId="164" fontId="9" fillId="0" borderId="32" xfId="31" applyFont="1" applyFill="1" applyBorder="1" applyAlignment="1" applyProtection="1">
      <alignment horizontal="center" vertical="center"/>
      <protection locked="0"/>
    </xf>
    <xf numFmtId="164" fontId="19" fillId="25" borderId="26" xfId="31" applyFont="1" applyFill="1" applyBorder="1" applyAlignment="1" applyProtection="1">
      <alignment horizontal="center" vertical="center"/>
    </xf>
    <xf numFmtId="0" fontId="19" fillId="25" borderId="47" xfId="31" applyNumberFormat="1" applyFont="1" applyFill="1" applyBorder="1" applyAlignment="1" applyProtection="1">
      <alignment horizontal="center" vertical="center" wrapText="1"/>
      <protection hidden="1"/>
    </xf>
    <xf numFmtId="164" fontId="19" fillId="25" borderId="32" xfId="31" applyFont="1" applyFill="1" applyBorder="1" applyAlignment="1" applyProtection="1">
      <alignment horizontal="center" vertical="center" wrapText="1"/>
    </xf>
    <xf numFmtId="164" fontId="19" fillId="25" borderId="13" xfId="31" applyFont="1" applyFill="1" applyBorder="1" applyAlignment="1" applyProtection="1">
      <alignment vertical="center"/>
    </xf>
    <xf numFmtId="165" fontId="9" fillId="25" borderId="20" xfId="31" applyNumberFormat="1" applyFont="1" applyFill="1" applyBorder="1" applyAlignment="1" applyProtection="1">
      <alignment vertical="center"/>
      <protection hidden="1"/>
    </xf>
    <xf numFmtId="164" fontId="9" fillId="25" borderId="13" xfId="31" applyFont="1" applyFill="1" applyBorder="1" applyAlignment="1" applyProtection="1">
      <alignment vertical="center"/>
      <protection hidden="1"/>
    </xf>
    <xf numFmtId="164" fontId="19" fillId="25" borderId="32" xfId="31" applyFont="1" applyFill="1" applyBorder="1" applyAlignment="1" applyProtection="1">
      <alignment vertical="center"/>
      <protection locked="0"/>
    </xf>
    <xf numFmtId="164" fontId="9" fillId="25" borderId="40" xfId="31" applyFont="1" applyFill="1" applyBorder="1" applyAlignment="1" applyProtection="1">
      <alignment vertical="center"/>
      <protection hidden="1"/>
    </xf>
    <xf numFmtId="164" fontId="9" fillId="25" borderId="41" xfId="31" applyFont="1" applyFill="1" applyBorder="1" applyAlignment="1" applyProtection="1">
      <alignment vertical="center"/>
      <protection hidden="1"/>
    </xf>
    <xf numFmtId="164" fontId="9" fillId="25" borderId="32" xfId="31" applyFont="1" applyFill="1" applyBorder="1" applyAlignment="1" applyProtection="1">
      <alignment vertical="center"/>
      <protection hidden="1"/>
    </xf>
    <xf numFmtId="10" fontId="19" fillId="25" borderId="18" xfId="35" applyNumberFormat="1" applyFont="1" applyFill="1" applyBorder="1" applyAlignment="1" applyProtection="1">
      <alignment horizontal="center" vertical="center" wrapText="1"/>
    </xf>
    <xf numFmtId="164" fontId="9" fillId="25" borderId="32" xfId="31" applyFont="1" applyFill="1" applyBorder="1" applyAlignment="1" applyProtection="1">
      <alignment vertical="center"/>
    </xf>
    <xf numFmtId="10" fontId="19" fillId="25" borderId="32" xfId="35" applyNumberFormat="1" applyFont="1" applyFill="1" applyBorder="1" applyAlignment="1" applyProtection="1">
      <alignment horizontal="center" vertical="center" wrapText="1"/>
    </xf>
    <xf numFmtId="164" fontId="19" fillId="25" borderId="18" xfId="31" applyFont="1" applyFill="1" applyBorder="1" applyAlignment="1" applyProtection="1">
      <alignment vertical="center"/>
      <protection locked="0"/>
    </xf>
    <xf numFmtId="164" fontId="9" fillId="25" borderId="40" xfId="31" applyFont="1" applyFill="1" applyBorder="1" applyAlignment="1" applyProtection="1">
      <alignment vertical="center"/>
    </xf>
    <xf numFmtId="164" fontId="9" fillId="25" borderId="48" xfId="31" applyFont="1" applyFill="1" applyBorder="1" applyAlignment="1" applyProtection="1">
      <alignment vertical="center"/>
    </xf>
    <xf numFmtId="164" fontId="9" fillId="25" borderId="41" xfId="31" applyFont="1" applyFill="1" applyBorder="1" applyAlignment="1" applyProtection="1">
      <alignment vertical="center"/>
    </xf>
    <xf numFmtId="164" fontId="9" fillId="25" borderId="18" xfId="31" applyFont="1" applyFill="1" applyBorder="1" applyAlignment="1" applyProtection="1">
      <alignment vertical="center"/>
    </xf>
    <xf numFmtId="164" fontId="19" fillId="25" borderId="19" xfId="31" applyFont="1" applyFill="1" applyBorder="1" applyAlignment="1" applyProtection="1">
      <alignment vertical="center"/>
    </xf>
    <xf numFmtId="164" fontId="9" fillId="25" borderId="49" xfId="31" applyFont="1" applyFill="1" applyBorder="1" applyAlignment="1" applyProtection="1">
      <alignment vertical="center"/>
      <protection hidden="1"/>
    </xf>
    <xf numFmtId="164" fontId="9" fillId="25" borderId="50" xfId="31" applyFont="1" applyFill="1" applyBorder="1" applyAlignment="1" applyProtection="1">
      <alignment vertical="center"/>
      <protection hidden="1"/>
    </xf>
    <xf numFmtId="164" fontId="9" fillId="25" borderId="19" xfId="31" applyFont="1" applyFill="1" applyBorder="1" applyAlignment="1" applyProtection="1">
      <alignment vertical="center"/>
      <protection hidden="1"/>
    </xf>
    <xf numFmtId="164" fontId="19" fillId="26" borderId="44" xfId="31" applyFont="1" applyFill="1" applyBorder="1" applyAlignment="1" applyProtection="1">
      <alignment vertical="center"/>
    </xf>
    <xf numFmtId="164" fontId="9" fillId="26" borderId="51" xfId="31" applyFont="1" applyFill="1" applyBorder="1" applyAlignment="1" applyProtection="1">
      <alignment vertical="center"/>
      <protection hidden="1"/>
    </xf>
    <xf numFmtId="164" fontId="9" fillId="26" borderId="52" xfId="31" applyFont="1" applyFill="1" applyBorder="1" applyAlignment="1" applyProtection="1">
      <alignment vertical="center"/>
      <protection hidden="1"/>
    </xf>
    <xf numFmtId="164" fontId="9" fillId="26" borderId="44" xfId="31" applyFont="1" applyFill="1" applyBorder="1" applyAlignment="1" applyProtection="1">
      <alignment vertical="center"/>
      <protection hidden="1"/>
    </xf>
    <xf numFmtId="164" fontId="19" fillId="26" borderId="19" xfId="31" applyFont="1" applyFill="1" applyBorder="1" applyAlignment="1" applyProtection="1">
      <alignment horizontal="center" vertical="center"/>
    </xf>
    <xf numFmtId="164" fontId="19" fillId="26" borderId="32" xfId="31" applyFont="1" applyFill="1" applyBorder="1" applyAlignment="1" applyProtection="1">
      <alignment horizontal="center" vertical="center" wrapText="1"/>
    </xf>
    <xf numFmtId="164" fontId="19" fillId="26" borderId="32" xfId="31" applyFont="1" applyFill="1" applyBorder="1" applyAlignment="1" applyProtection="1">
      <alignment horizontal="center" vertical="center"/>
    </xf>
    <xf numFmtId="164" fontId="9" fillId="26" borderId="32" xfId="31" applyFont="1" applyFill="1" applyBorder="1" applyAlignment="1" applyProtection="1">
      <alignment horizontal="center" vertical="center"/>
    </xf>
    <xf numFmtId="164" fontId="28" fillId="26" borderId="22" xfId="31" applyFont="1" applyFill="1" applyBorder="1" applyAlignment="1" applyProtection="1">
      <alignment horizontal="center" vertical="center"/>
    </xf>
    <xf numFmtId="164" fontId="28" fillId="26" borderId="32" xfId="31" applyFont="1" applyFill="1" applyBorder="1" applyAlignment="1" applyProtection="1">
      <alignment horizontal="center" vertical="center"/>
    </xf>
    <xf numFmtId="0" fontId="19" fillId="0" borderId="26" xfId="31" applyNumberFormat="1" applyFont="1" applyFill="1" applyBorder="1" applyAlignment="1" applyProtection="1">
      <alignment horizontal="center" vertical="center"/>
    </xf>
    <xf numFmtId="0" fontId="19" fillId="0" borderId="37" xfId="31" applyNumberFormat="1" applyFont="1" applyFill="1" applyBorder="1" applyAlignment="1" applyProtection="1">
      <alignment horizontal="center" vertical="center"/>
    </xf>
    <xf numFmtId="164" fontId="26" fillId="0" borderId="45" xfId="31" applyFont="1" applyFill="1" applyBorder="1" applyAlignment="1" applyProtection="1">
      <alignment vertical="center"/>
      <protection locked="0"/>
    </xf>
    <xf numFmtId="164" fontId="26" fillId="0" borderId="15" xfId="31" applyFont="1" applyFill="1" applyBorder="1" applyAlignment="1" applyProtection="1">
      <alignment vertical="center"/>
      <protection locked="0"/>
    </xf>
    <xf numFmtId="164" fontId="9" fillId="0" borderId="0" xfId="32" applyFont="1" applyFill="1" applyProtection="1">
      <protection hidden="1"/>
    </xf>
    <xf numFmtId="164" fontId="19" fillId="0" borderId="0" xfId="32" applyFont="1" applyFill="1" applyAlignment="1" applyProtection="1">
      <alignment horizontal="center" vertical="center"/>
      <protection hidden="1"/>
    </xf>
    <xf numFmtId="164" fontId="9" fillId="0" borderId="44" xfId="32" applyFont="1" applyFill="1" applyBorder="1" applyProtection="1">
      <protection hidden="1"/>
    </xf>
    <xf numFmtId="164" fontId="9" fillId="0" borderId="53" xfId="32" applyFont="1" applyFill="1" applyBorder="1" applyProtection="1">
      <protection hidden="1"/>
    </xf>
    <xf numFmtId="164" fontId="9" fillId="0" borderId="51" xfId="32" applyFont="1" applyFill="1" applyBorder="1" applyProtection="1">
      <protection hidden="1"/>
    </xf>
    <xf numFmtId="164" fontId="9" fillId="0" borderId="54" xfId="32" applyFont="1" applyFill="1" applyBorder="1" applyProtection="1">
      <protection hidden="1"/>
    </xf>
    <xf numFmtId="164" fontId="9" fillId="0" borderId="52" xfId="32" applyFont="1" applyFill="1" applyBorder="1" applyProtection="1">
      <protection hidden="1"/>
    </xf>
    <xf numFmtId="164" fontId="19" fillId="0" borderId="32" xfId="32" applyFont="1" applyFill="1" applyBorder="1" applyAlignment="1" applyProtection="1">
      <alignment horizontal="center"/>
      <protection hidden="1"/>
    </xf>
    <xf numFmtId="164" fontId="19" fillId="0" borderId="22" xfId="32" applyFont="1" applyFill="1" applyBorder="1" applyAlignment="1" applyProtection="1">
      <alignment horizontal="center"/>
      <protection hidden="1"/>
    </xf>
    <xf numFmtId="164" fontId="9" fillId="0" borderId="10" xfId="32" applyFont="1" applyFill="1" applyBorder="1" applyProtection="1">
      <protection hidden="1"/>
    </xf>
    <xf numFmtId="164" fontId="9" fillId="0" borderId="14" xfId="32" applyFont="1" applyFill="1" applyBorder="1" applyProtection="1">
      <protection hidden="1"/>
    </xf>
    <xf numFmtId="164" fontId="9" fillId="0" borderId="55" xfId="32" applyFont="1" applyFill="1" applyBorder="1" applyProtection="1">
      <protection hidden="1"/>
    </xf>
    <xf numFmtId="164" fontId="9" fillId="0" borderId="56" xfId="32" applyFont="1" applyFill="1" applyBorder="1" applyProtection="1">
      <protection hidden="1"/>
    </xf>
    <xf numFmtId="164" fontId="9" fillId="0" borderId="15" xfId="32" applyFont="1" applyFill="1" applyBorder="1" applyAlignment="1" applyProtection="1">
      <alignment horizontal="center"/>
      <protection hidden="1"/>
    </xf>
    <xf numFmtId="164" fontId="9" fillId="0" borderId="42" xfId="32" applyFont="1" applyFill="1" applyBorder="1" applyAlignment="1" applyProtection="1">
      <alignment horizontal="center"/>
      <protection hidden="1"/>
    </xf>
    <xf numFmtId="164" fontId="9" fillId="0" borderId="32" xfId="32" applyFont="1" applyFill="1" applyBorder="1" applyAlignment="1" applyProtection="1">
      <alignment horizontal="center"/>
      <protection hidden="1"/>
    </xf>
    <xf numFmtId="10" fontId="9" fillId="0" borderId="32" xfId="35" applyNumberFormat="1" applyFont="1" applyFill="1" applyBorder="1" applyAlignment="1" applyProtection="1">
      <alignment horizontal="center"/>
      <protection hidden="1"/>
    </xf>
    <xf numFmtId="10" fontId="36" fillId="0" borderId="13" xfId="32" applyNumberFormat="1" applyFont="1" applyFill="1" applyBorder="1" applyAlignment="1" applyProtection="1">
      <alignment horizontal="center"/>
      <protection hidden="1"/>
    </xf>
    <xf numFmtId="164" fontId="9" fillId="0" borderId="15" xfId="32" applyFont="1" applyFill="1" applyBorder="1" applyAlignment="1" applyProtection="1">
      <protection hidden="1"/>
    </xf>
    <xf numFmtId="164" fontId="9" fillId="0" borderId="33" xfId="32" applyFont="1" applyFill="1" applyBorder="1" applyAlignment="1" applyProtection="1">
      <alignment horizontal="center"/>
      <protection hidden="1"/>
    </xf>
    <xf numFmtId="164" fontId="9" fillId="0" borderId="37" xfId="32" applyFont="1" applyFill="1" applyBorder="1" applyAlignment="1" applyProtection="1">
      <protection hidden="1"/>
    </xf>
    <xf numFmtId="164" fontId="9" fillId="0" borderId="16" xfId="32" applyFont="1" applyFill="1" applyBorder="1" applyAlignment="1" applyProtection="1">
      <alignment horizontal="center"/>
      <protection hidden="1"/>
    </xf>
    <xf numFmtId="164" fontId="9" fillId="0" borderId="18" xfId="32" applyFont="1" applyFill="1" applyBorder="1" applyAlignment="1" applyProtection="1">
      <protection hidden="1"/>
    </xf>
    <xf numFmtId="164" fontId="9" fillId="0" borderId="28" xfId="32" applyFont="1" applyFill="1" applyBorder="1" applyAlignment="1" applyProtection="1">
      <protection hidden="1"/>
    </xf>
    <xf numFmtId="164" fontId="9" fillId="0" borderId="29" xfId="32" applyFont="1" applyFill="1" applyBorder="1" applyAlignment="1" applyProtection="1">
      <protection hidden="1"/>
    </xf>
    <xf numFmtId="164" fontId="9" fillId="0" borderId="29" xfId="32" applyFont="1" applyFill="1" applyBorder="1" applyProtection="1">
      <protection hidden="1"/>
    </xf>
    <xf numFmtId="164" fontId="19" fillId="25" borderId="26" xfId="32" applyFont="1" applyFill="1" applyBorder="1" applyAlignment="1" applyProtection="1">
      <alignment horizontal="center" vertical="center"/>
      <protection hidden="1"/>
    </xf>
    <xf numFmtId="164" fontId="19" fillId="25" borderId="47" xfId="32" applyFont="1" applyFill="1" applyBorder="1" applyAlignment="1" applyProtection="1">
      <alignment horizontal="center" vertical="center" wrapText="1"/>
      <protection hidden="1"/>
    </xf>
    <xf numFmtId="164" fontId="19" fillId="25" borderId="26" xfId="32" applyFont="1" applyFill="1" applyBorder="1" applyAlignment="1" applyProtection="1">
      <alignment horizontal="center" vertical="center" wrapText="1"/>
      <protection hidden="1"/>
    </xf>
    <xf numFmtId="164" fontId="19" fillId="26" borderId="19" xfId="32" applyFont="1" applyFill="1" applyBorder="1" applyProtection="1">
      <protection hidden="1"/>
    </xf>
    <xf numFmtId="164" fontId="9" fillId="26" borderId="50" xfId="32" applyFont="1" applyFill="1" applyBorder="1" applyProtection="1">
      <protection hidden="1"/>
    </xf>
    <xf numFmtId="164" fontId="19" fillId="25" borderId="19" xfId="32" applyFont="1" applyFill="1" applyBorder="1" applyProtection="1">
      <protection hidden="1"/>
    </xf>
    <xf numFmtId="164" fontId="19" fillId="25" borderId="13" xfId="32" applyFont="1" applyFill="1" applyBorder="1" applyProtection="1">
      <protection hidden="1"/>
    </xf>
    <xf numFmtId="164" fontId="9" fillId="25" borderId="50" xfId="32" applyFont="1" applyFill="1" applyBorder="1" applyProtection="1">
      <protection hidden="1"/>
    </xf>
    <xf numFmtId="164" fontId="9" fillId="25" borderId="20" xfId="32" applyFont="1" applyFill="1" applyBorder="1" applyProtection="1">
      <protection hidden="1"/>
    </xf>
    <xf numFmtId="164" fontId="9" fillId="25" borderId="57" xfId="32" applyFont="1" applyFill="1" applyBorder="1" applyProtection="1">
      <protection hidden="1"/>
    </xf>
    <xf numFmtId="164" fontId="9" fillId="26" borderId="13" xfId="32" applyFont="1" applyFill="1" applyBorder="1" applyAlignment="1" applyProtection="1">
      <alignment horizontal="center"/>
      <protection hidden="1"/>
    </xf>
    <xf numFmtId="164" fontId="9" fillId="26" borderId="14" xfId="32" applyFont="1" applyFill="1" applyBorder="1" applyAlignment="1" applyProtection="1">
      <alignment horizontal="center"/>
      <protection hidden="1"/>
    </xf>
    <xf numFmtId="164" fontId="9" fillId="25" borderId="14" xfId="32" applyFont="1" applyFill="1" applyBorder="1" applyAlignment="1" applyProtection="1">
      <alignment horizontal="center"/>
      <protection hidden="1"/>
    </xf>
    <xf numFmtId="164" fontId="19" fillId="25" borderId="32" xfId="32" applyFont="1" applyFill="1" applyBorder="1" applyProtection="1">
      <protection hidden="1"/>
    </xf>
    <xf numFmtId="164" fontId="9" fillId="25" borderId="58" xfId="31" applyFont="1" applyFill="1" applyBorder="1" applyProtection="1">
      <protection hidden="1"/>
    </xf>
    <xf numFmtId="164" fontId="9" fillId="25" borderId="41" xfId="32" applyFont="1" applyFill="1" applyBorder="1" applyProtection="1">
      <protection hidden="1"/>
    </xf>
    <xf numFmtId="164" fontId="9" fillId="25" borderId="19" xfId="32" applyFont="1" applyFill="1" applyBorder="1" applyProtection="1">
      <protection hidden="1"/>
    </xf>
    <xf numFmtId="164" fontId="9" fillId="25" borderId="13" xfId="32" applyFont="1" applyFill="1" applyBorder="1" applyProtection="1">
      <protection hidden="1"/>
    </xf>
    <xf numFmtId="164" fontId="9" fillId="25" borderId="21" xfId="32" applyFont="1" applyFill="1" applyBorder="1" applyProtection="1">
      <protection hidden="1"/>
    </xf>
    <xf numFmtId="164" fontId="9" fillId="26" borderId="57" xfId="32" applyFont="1" applyFill="1" applyBorder="1" applyProtection="1">
      <protection hidden="1"/>
    </xf>
    <xf numFmtId="164" fontId="9" fillId="26" borderId="15" xfId="32" applyFont="1" applyFill="1" applyBorder="1" applyProtection="1">
      <protection hidden="1"/>
    </xf>
    <xf numFmtId="164" fontId="9" fillId="26" borderId="33" xfId="32" applyFont="1" applyFill="1" applyBorder="1" applyProtection="1">
      <protection hidden="1"/>
    </xf>
    <xf numFmtId="164" fontId="9" fillId="26" borderId="43" xfId="32" applyFont="1" applyFill="1" applyBorder="1" applyProtection="1">
      <protection hidden="1"/>
    </xf>
    <xf numFmtId="164" fontId="19" fillId="26" borderId="44" xfId="32" applyFont="1" applyFill="1" applyBorder="1" applyProtection="1">
      <protection hidden="1"/>
    </xf>
    <xf numFmtId="164" fontId="9" fillId="26" borderId="18" xfId="32" applyFont="1" applyFill="1" applyBorder="1" applyAlignment="1" applyProtection="1">
      <alignment horizontal="center"/>
      <protection hidden="1"/>
    </xf>
    <xf numFmtId="164" fontId="9" fillId="26" borderId="44" xfId="32" applyFont="1" applyFill="1" applyBorder="1" applyProtection="1">
      <protection hidden="1"/>
    </xf>
    <xf numFmtId="164" fontId="19" fillId="26" borderId="19" xfId="32" applyFont="1" applyFill="1" applyBorder="1" applyAlignment="1" applyProtection="1">
      <alignment horizontal="center"/>
      <protection hidden="1"/>
    </xf>
    <xf numFmtId="164" fontId="19" fillId="26" borderId="59" xfId="32" applyFont="1" applyFill="1" applyBorder="1" applyAlignment="1" applyProtection="1">
      <alignment horizontal="center"/>
      <protection hidden="1"/>
    </xf>
    <xf numFmtId="164" fontId="9" fillId="26" borderId="44" xfId="32" applyFont="1" applyFill="1" applyBorder="1" applyAlignment="1" applyProtection="1">
      <alignment horizontal="center"/>
      <protection hidden="1"/>
    </xf>
    <xf numFmtId="164" fontId="9" fillId="26" borderId="51" xfId="32" applyFont="1" applyFill="1" applyBorder="1" applyAlignment="1" applyProtection="1">
      <alignment horizontal="center"/>
      <protection hidden="1"/>
    </xf>
    <xf numFmtId="164" fontId="9" fillId="26" borderId="32" xfId="32" applyFont="1" applyFill="1" applyBorder="1" applyAlignment="1" applyProtection="1">
      <alignment horizontal="center"/>
      <protection hidden="1"/>
    </xf>
    <xf numFmtId="10" fontId="9" fillId="26" borderId="32" xfId="32" applyNumberFormat="1" applyFont="1" applyFill="1" applyBorder="1" applyAlignment="1" applyProtection="1">
      <alignment horizontal="center"/>
      <protection hidden="1"/>
    </xf>
    <xf numFmtId="10" fontId="9" fillId="26" borderId="32" xfId="35" applyNumberFormat="1" applyFont="1" applyFill="1" applyBorder="1" applyAlignment="1" applyProtection="1">
      <alignment horizontal="center"/>
      <protection hidden="1"/>
    </xf>
    <xf numFmtId="10" fontId="19" fillId="26" borderId="32" xfId="32" applyNumberFormat="1" applyFont="1" applyFill="1" applyBorder="1" applyAlignment="1" applyProtection="1">
      <alignment horizontal="center"/>
      <protection hidden="1"/>
    </xf>
    <xf numFmtId="10" fontId="19" fillId="26" borderId="40" xfId="36" applyNumberFormat="1" applyFont="1" applyFill="1" applyBorder="1" applyAlignment="1" applyProtection="1">
      <alignment horizontal="center"/>
      <protection hidden="1"/>
    </xf>
    <xf numFmtId="10" fontId="36" fillId="26" borderId="14" xfId="32" applyNumberFormat="1" applyFont="1" applyFill="1" applyBorder="1" applyAlignment="1" applyProtection="1">
      <alignment horizontal="center"/>
      <protection hidden="1"/>
    </xf>
    <xf numFmtId="10" fontId="19" fillId="26" borderId="32" xfId="36" applyNumberFormat="1" applyFont="1" applyFill="1" applyBorder="1" applyAlignment="1" applyProtection="1">
      <alignment horizontal="center"/>
      <protection hidden="1"/>
    </xf>
    <xf numFmtId="164" fontId="9" fillId="26" borderId="32" xfId="32" applyFont="1" applyFill="1" applyBorder="1" applyAlignment="1" applyProtection="1">
      <protection hidden="1"/>
    </xf>
    <xf numFmtId="164" fontId="19" fillId="26" borderId="58" xfId="32" applyFont="1" applyFill="1" applyBorder="1" applyAlignment="1" applyProtection="1">
      <alignment horizontal="center"/>
      <protection hidden="1"/>
    </xf>
    <xf numFmtId="164" fontId="19" fillId="26" borderId="41" xfId="32" applyFont="1" applyFill="1" applyBorder="1" applyAlignment="1" applyProtection="1">
      <alignment horizontal="center"/>
      <protection hidden="1"/>
    </xf>
    <xf numFmtId="0" fontId="9" fillId="25" borderId="24" xfId="0" applyFont="1" applyFill="1" applyBorder="1" applyProtection="1">
      <protection hidden="1"/>
    </xf>
    <xf numFmtId="0" fontId="9" fillId="25" borderId="31" xfId="0" applyFont="1" applyFill="1" applyBorder="1" applyProtection="1">
      <protection hidden="1"/>
    </xf>
    <xf numFmtId="0" fontId="9" fillId="25" borderId="0" xfId="0" applyFont="1" applyFill="1" applyAlignment="1" applyProtection="1">
      <alignment horizontal="left"/>
      <protection hidden="1"/>
    </xf>
    <xf numFmtId="0" fontId="9" fillId="25" borderId="0" xfId="0" applyFont="1" applyFill="1" applyProtection="1">
      <protection hidden="1"/>
    </xf>
    <xf numFmtId="0" fontId="9" fillId="25" borderId="12" xfId="0" applyFont="1" applyFill="1" applyBorder="1" applyProtection="1">
      <protection hidden="1"/>
    </xf>
    <xf numFmtId="0" fontId="32" fillId="25" borderId="12" xfId="0" applyFont="1" applyFill="1" applyBorder="1" applyProtection="1">
      <protection hidden="1"/>
    </xf>
    <xf numFmtId="0" fontId="9" fillId="25" borderId="28" xfId="0" applyFont="1" applyFill="1" applyBorder="1" applyProtection="1">
      <protection hidden="1"/>
    </xf>
    <xf numFmtId="0" fontId="9" fillId="25" borderId="29" xfId="0" applyFont="1" applyFill="1" applyBorder="1" applyProtection="1">
      <protection hidden="1"/>
    </xf>
    <xf numFmtId="0" fontId="20" fillId="27" borderId="32" xfId="30" applyFont="1" applyFill="1" applyBorder="1" applyAlignment="1" applyProtection="1">
      <alignment horizontal="center" vertical="center" shrinkToFit="1"/>
      <protection hidden="1"/>
    </xf>
    <xf numFmtId="0" fontId="20" fillId="26" borderId="30" xfId="0" applyFont="1" applyFill="1" applyBorder="1" applyAlignment="1" applyProtection="1">
      <alignment vertical="center" shrinkToFit="1"/>
      <protection hidden="1"/>
    </xf>
    <xf numFmtId="0" fontId="20" fillId="26" borderId="24" xfId="0" applyFont="1" applyFill="1" applyBorder="1" applyProtection="1">
      <protection hidden="1"/>
    </xf>
    <xf numFmtId="0" fontId="20" fillId="26" borderId="31" xfId="0" applyFont="1" applyFill="1" applyBorder="1" applyProtection="1">
      <protection hidden="1"/>
    </xf>
    <xf numFmtId="0" fontId="20" fillId="26" borderId="10" xfId="0" applyFont="1" applyFill="1" applyBorder="1" applyAlignment="1" applyProtection="1">
      <alignment horizontal="center" vertical="center" shrinkToFit="1"/>
      <protection hidden="1"/>
    </xf>
    <xf numFmtId="0" fontId="20" fillId="26" borderId="0" xfId="0" applyFont="1" applyFill="1" applyAlignment="1" applyProtection="1">
      <alignment horizontal="center" vertical="center" shrinkToFit="1"/>
      <protection hidden="1"/>
    </xf>
    <xf numFmtId="0" fontId="20" fillId="26" borderId="12" xfId="0" applyFont="1" applyFill="1" applyBorder="1" applyAlignment="1" applyProtection="1">
      <alignment horizontal="center" vertical="center" shrinkToFit="1"/>
      <protection hidden="1"/>
    </xf>
    <xf numFmtId="0" fontId="20" fillId="26" borderId="27" xfId="0" applyFont="1" applyFill="1" applyBorder="1" applyAlignment="1" applyProtection="1">
      <alignment horizontal="center" vertical="center" shrinkToFit="1"/>
      <protection hidden="1"/>
    </xf>
    <xf numFmtId="0" fontId="20" fillId="26" borderId="28" xfId="0" applyFont="1" applyFill="1" applyBorder="1" applyAlignment="1" applyProtection="1">
      <alignment horizontal="center" vertical="center" shrinkToFit="1"/>
      <protection hidden="1"/>
    </xf>
    <xf numFmtId="0" fontId="20" fillId="26" borderId="29" xfId="0" applyFont="1" applyFill="1" applyBorder="1" applyAlignment="1" applyProtection="1">
      <alignment horizontal="center" vertical="center" shrinkToFit="1"/>
      <protection hidden="1"/>
    </xf>
    <xf numFmtId="0" fontId="20" fillId="25" borderId="10" xfId="0" applyFont="1" applyFill="1" applyBorder="1" applyAlignment="1" applyProtection="1">
      <alignment horizontal="center" vertical="center" shrinkToFit="1"/>
      <protection hidden="1"/>
    </xf>
    <xf numFmtId="0" fontId="20" fillId="25" borderId="0" xfId="0" applyFont="1" applyFill="1" applyAlignment="1" applyProtection="1">
      <alignment horizontal="center" vertical="center" shrinkToFit="1"/>
      <protection hidden="1"/>
    </xf>
    <xf numFmtId="0" fontId="20" fillId="25" borderId="12" xfId="0" applyFont="1" applyFill="1" applyBorder="1" applyAlignment="1" applyProtection="1">
      <alignment horizontal="center" vertical="center" shrinkToFit="1"/>
      <protection hidden="1"/>
    </xf>
    <xf numFmtId="164" fontId="35" fillId="25" borderId="32" xfId="31" applyFont="1" applyFill="1" applyBorder="1" applyAlignment="1" applyProtection="1">
      <alignment vertical="center"/>
      <protection locked="0"/>
    </xf>
    <xf numFmtId="164" fontId="35" fillId="25" borderId="18" xfId="31" applyFont="1" applyFill="1" applyBorder="1" applyAlignment="1" applyProtection="1">
      <alignment vertical="center"/>
      <protection locked="0"/>
    </xf>
    <xf numFmtId="164" fontId="19" fillId="0" borderId="10" xfId="31" applyFont="1" applyBorder="1" applyAlignment="1" applyProtection="1">
      <alignment vertical="center" wrapText="1"/>
    </xf>
    <xf numFmtId="164" fontId="19" fillId="0" borderId="0" xfId="31" applyFont="1" applyBorder="1" applyAlignment="1" applyProtection="1">
      <alignment vertical="center" wrapText="1"/>
    </xf>
    <xf numFmtId="164" fontId="19" fillId="0" borderId="27" xfId="31" applyFont="1" applyBorder="1" applyAlignment="1" applyProtection="1">
      <alignment vertical="center" wrapText="1"/>
    </xf>
    <xf numFmtId="164" fontId="19" fillId="0" borderId="28" xfId="31" applyFont="1" applyBorder="1" applyAlignment="1" applyProtection="1">
      <alignment vertical="center" wrapText="1"/>
    </xf>
    <xf numFmtId="0" fontId="9" fillId="25" borderId="10" xfId="0" applyFont="1" applyFill="1" applyBorder="1" applyAlignment="1" applyProtection="1">
      <alignment horizontal="center"/>
      <protection hidden="1"/>
    </xf>
    <xf numFmtId="0" fontId="9" fillId="25" borderId="0" xfId="0" applyFont="1" applyFill="1" applyAlignment="1" applyProtection="1">
      <alignment horizontal="center"/>
      <protection hidden="1"/>
    </xf>
    <xf numFmtId="0" fontId="9" fillId="25" borderId="12" xfId="0" applyFont="1" applyFill="1" applyBorder="1" applyAlignment="1" applyProtection="1">
      <alignment horizontal="center"/>
      <protection hidden="1"/>
    </xf>
    <xf numFmtId="0" fontId="20" fillId="27" borderId="22" xfId="30" applyFont="1" applyFill="1" applyBorder="1" applyAlignment="1" applyProtection="1">
      <alignment horizontal="center" vertical="center" shrinkToFit="1"/>
      <protection hidden="1"/>
    </xf>
    <xf numFmtId="0" fontId="20" fillId="27" borderId="11" xfId="30" applyFont="1" applyFill="1" applyBorder="1" applyAlignment="1" applyProtection="1">
      <alignment horizontal="center" vertical="center" shrinkToFit="1"/>
      <protection hidden="1"/>
    </xf>
    <xf numFmtId="0" fontId="20" fillId="27" borderId="23" xfId="30" applyFont="1" applyFill="1" applyBorder="1" applyAlignment="1" applyProtection="1">
      <alignment horizontal="center" vertical="center" shrinkToFit="1"/>
      <protection hidden="1"/>
    </xf>
    <xf numFmtId="0" fontId="46" fillId="25" borderId="0" xfId="0" applyFont="1" applyFill="1" applyAlignment="1" applyProtection="1">
      <alignment horizontal="left"/>
      <protection locked="0"/>
    </xf>
    <xf numFmtId="0" fontId="0" fillId="25" borderId="0" xfId="0" applyFill="1"/>
    <xf numFmtId="0" fontId="19" fillId="0" borderId="30" xfId="0" applyFont="1" applyBorder="1" applyAlignment="1" applyProtection="1">
      <alignment horizontal="center" vertical="center" wrapText="1"/>
      <protection hidden="1"/>
    </xf>
    <xf numFmtId="0" fontId="19" fillId="0" borderId="24" xfId="0" applyFont="1" applyBorder="1" applyAlignment="1" applyProtection="1">
      <alignment horizontal="center" vertical="center" wrapText="1"/>
      <protection hidden="1"/>
    </xf>
    <xf numFmtId="0" fontId="19" fillId="0" borderId="31" xfId="0" applyFont="1" applyBorder="1" applyAlignment="1" applyProtection="1">
      <alignment horizontal="center" vertical="center" wrapText="1"/>
      <protection hidden="1"/>
    </xf>
    <xf numFmtId="0" fontId="19" fillId="0" borderId="10" xfId="0" applyFont="1" applyBorder="1" applyAlignment="1" applyProtection="1">
      <alignment horizontal="center" vertical="center" wrapText="1"/>
      <protection hidden="1"/>
    </xf>
    <xf numFmtId="0" fontId="19" fillId="0" borderId="0" xfId="0" applyFont="1" applyAlignment="1" applyProtection="1">
      <alignment horizontal="center" vertical="center" wrapText="1"/>
      <protection hidden="1"/>
    </xf>
    <xf numFmtId="0" fontId="19" fillId="0" borderId="12" xfId="0" applyFont="1" applyBorder="1" applyAlignment="1" applyProtection="1">
      <alignment horizontal="center" vertical="center" wrapText="1"/>
      <protection hidden="1"/>
    </xf>
    <xf numFmtId="0" fontId="19" fillId="0" borderId="27" xfId="0" applyFont="1" applyBorder="1" applyAlignment="1" applyProtection="1">
      <alignment horizontal="center" vertical="center" wrapText="1"/>
      <protection hidden="1"/>
    </xf>
    <xf numFmtId="0" fontId="19" fillId="0" borderId="28" xfId="0" applyFont="1" applyBorder="1" applyAlignment="1" applyProtection="1">
      <alignment horizontal="center" vertical="center" wrapText="1"/>
      <protection hidden="1"/>
    </xf>
    <xf numFmtId="0" fontId="19" fillId="0" borderId="29" xfId="0" applyFont="1" applyBorder="1" applyAlignment="1" applyProtection="1">
      <alignment horizontal="center" vertical="center" wrapText="1"/>
      <protection hidden="1"/>
    </xf>
    <xf numFmtId="0" fontId="20" fillId="26" borderId="10" xfId="0" applyFont="1" applyFill="1" applyBorder="1" applyAlignment="1" applyProtection="1">
      <alignment horizontal="center" vertical="center" shrinkToFit="1"/>
      <protection hidden="1"/>
    </xf>
    <xf numFmtId="0" fontId="20" fillId="26" borderId="0" xfId="0" applyFont="1" applyFill="1" applyAlignment="1" applyProtection="1">
      <alignment horizontal="center" vertical="center" shrinkToFit="1"/>
      <protection hidden="1"/>
    </xf>
    <xf numFmtId="0" fontId="20" fillId="26" borderId="12" xfId="0" applyFont="1" applyFill="1" applyBorder="1" applyAlignment="1" applyProtection="1">
      <alignment horizontal="center" vertical="center" shrinkToFit="1"/>
      <protection hidden="1"/>
    </xf>
    <xf numFmtId="0" fontId="9" fillId="25" borderId="27" xfId="0" applyFont="1" applyFill="1" applyBorder="1" applyAlignment="1" applyProtection="1">
      <alignment horizontal="center"/>
      <protection hidden="1"/>
    </xf>
    <xf numFmtId="0" fontId="0" fillId="25" borderId="28" xfId="0" applyFill="1" applyBorder="1"/>
    <xf numFmtId="0" fontId="0" fillId="0" borderId="30" xfId="0" applyBorder="1" applyAlignment="1" applyProtection="1">
      <alignment horizontal="center"/>
      <protection hidden="1"/>
    </xf>
    <xf numFmtId="0" fontId="0" fillId="0" borderId="24" xfId="0" applyBorder="1" applyAlignment="1" applyProtection="1">
      <alignment horizontal="center"/>
      <protection hidden="1"/>
    </xf>
    <xf numFmtId="0" fontId="0" fillId="0" borderId="31" xfId="0" applyBorder="1" applyAlignment="1" applyProtection="1">
      <alignment horizontal="center"/>
      <protection hidden="1"/>
    </xf>
    <xf numFmtId="0" fontId="0" fillId="0" borderId="10" xfId="0" applyBorder="1" applyAlignment="1" applyProtection="1">
      <alignment horizontal="center"/>
      <protection hidden="1"/>
    </xf>
    <xf numFmtId="0" fontId="0" fillId="0" borderId="0" xfId="0" applyAlignment="1" applyProtection="1">
      <alignment horizontal="center"/>
      <protection hidden="1"/>
    </xf>
    <xf numFmtId="0" fontId="0" fillId="0" borderId="12" xfId="0" applyBorder="1" applyAlignment="1" applyProtection="1">
      <alignment horizontal="center"/>
      <protection hidden="1"/>
    </xf>
    <xf numFmtId="0" fontId="9" fillId="25" borderId="30" xfId="0" applyFont="1" applyFill="1" applyBorder="1" applyAlignment="1" applyProtection="1">
      <alignment horizontal="center"/>
      <protection hidden="1"/>
    </xf>
    <xf numFmtId="0" fontId="0" fillId="25" borderId="24" xfId="0" applyFill="1" applyBorder="1"/>
    <xf numFmtId="0" fontId="31" fillId="25" borderId="0" xfId="0" applyFont="1" applyFill="1" applyAlignment="1" applyProtection="1">
      <alignment horizontal="center"/>
      <protection hidden="1"/>
    </xf>
    <xf numFmtId="0" fontId="31" fillId="25" borderId="12" xfId="0" applyFont="1" applyFill="1" applyBorder="1" applyAlignment="1" applyProtection="1">
      <alignment horizontal="center"/>
      <protection hidden="1"/>
    </xf>
    <xf numFmtId="10" fontId="19" fillId="26" borderId="22" xfId="35" applyNumberFormat="1" applyFont="1" applyFill="1" applyBorder="1" applyAlignment="1" applyProtection="1">
      <alignment horizontal="center" vertical="center"/>
      <protection hidden="1"/>
    </xf>
    <xf numFmtId="0" fontId="0" fillId="26" borderId="11" xfId="0" applyFill="1" applyBorder="1"/>
    <xf numFmtId="0" fontId="0" fillId="26" borderId="23" xfId="0" applyFill="1" applyBorder="1"/>
    <xf numFmtId="164" fontId="19" fillId="0" borderId="42" xfId="31" applyFont="1" applyFill="1" applyBorder="1" applyAlignment="1" applyProtection="1">
      <alignment horizontal="center" vertical="center"/>
      <protection locked="0"/>
    </xf>
    <xf numFmtId="164" fontId="19" fillId="0" borderId="33" xfId="31" applyFont="1" applyFill="1" applyBorder="1" applyAlignment="1" applyProtection="1">
      <alignment horizontal="center" vertical="center"/>
      <protection locked="0"/>
    </xf>
    <xf numFmtId="164" fontId="19" fillId="0" borderId="43" xfId="31" applyFont="1" applyFill="1" applyBorder="1" applyAlignment="1" applyProtection="1">
      <alignment horizontal="center" vertical="center"/>
      <protection locked="0"/>
    </xf>
    <xf numFmtId="164" fontId="9" fillId="0" borderId="25" xfId="31" applyFont="1" applyFill="1" applyBorder="1" applyAlignment="1" applyProtection="1">
      <alignment horizontal="center" vertical="center"/>
      <protection hidden="1"/>
    </xf>
    <xf numFmtId="164" fontId="0" fillId="0" borderId="61" xfId="31" applyFont="1" applyFill="1" applyBorder="1"/>
    <xf numFmtId="164" fontId="0" fillId="0" borderId="62" xfId="31" applyFont="1" applyFill="1" applyBorder="1"/>
    <xf numFmtId="164" fontId="19" fillId="26" borderId="22" xfId="31" applyFont="1" applyFill="1" applyBorder="1" applyAlignment="1" applyProtection="1">
      <alignment horizontal="center" vertical="center"/>
    </xf>
    <xf numFmtId="10" fontId="21" fillId="0" borderId="13" xfId="35" applyNumberFormat="1" applyFont="1" applyFill="1" applyBorder="1" applyAlignment="1" applyProtection="1">
      <alignment horizontal="center" vertical="center"/>
      <protection hidden="1"/>
    </xf>
    <xf numFmtId="10" fontId="21" fillId="0" borderId="14" xfId="35" applyNumberFormat="1" applyFont="1" applyFill="1" applyBorder="1" applyAlignment="1" applyProtection="1">
      <alignment horizontal="center" vertical="center"/>
      <protection hidden="1"/>
    </xf>
    <xf numFmtId="10" fontId="21" fillId="0" borderId="18" xfId="35" applyNumberFormat="1" applyFont="1" applyFill="1" applyBorder="1" applyAlignment="1" applyProtection="1">
      <alignment horizontal="center" vertical="center"/>
      <protection hidden="1"/>
    </xf>
    <xf numFmtId="164" fontId="9" fillId="0" borderId="45" xfId="31" applyFont="1" applyFill="1" applyBorder="1" applyAlignment="1" applyProtection="1">
      <alignment horizontal="center" vertical="center"/>
      <protection hidden="1"/>
    </xf>
    <xf numFmtId="164" fontId="0" fillId="0" borderId="65" xfId="31" applyFont="1" applyFill="1" applyBorder="1"/>
    <xf numFmtId="164" fontId="0" fillId="0" borderId="66" xfId="31" applyFont="1" applyFill="1" applyBorder="1"/>
    <xf numFmtId="164" fontId="42" fillId="26" borderId="30" xfId="31" applyFont="1" applyFill="1" applyBorder="1" applyAlignment="1" applyProtection="1">
      <alignment horizontal="center" vertical="center"/>
    </xf>
    <xf numFmtId="164" fontId="42" fillId="26" borderId="31" xfId="31" applyFont="1" applyFill="1" applyBorder="1" applyAlignment="1" applyProtection="1">
      <alignment horizontal="center" vertical="center"/>
    </xf>
    <xf numFmtId="164" fontId="42" fillId="26" borderId="27" xfId="31" applyFont="1" applyFill="1" applyBorder="1" applyAlignment="1" applyProtection="1">
      <alignment horizontal="center" vertical="center"/>
    </xf>
    <xf numFmtId="164" fontId="42" fillId="26" borderId="29" xfId="31" applyFont="1" applyFill="1" applyBorder="1" applyAlignment="1" applyProtection="1">
      <alignment horizontal="center" vertical="center"/>
    </xf>
    <xf numFmtId="164" fontId="35" fillId="25" borderId="22" xfId="31" applyFont="1" applyFill="1" applyBorder="1" applyAlignment="1" applyProtection="1">
      <alignment horizontal="center" vertical="center"/>
    </xf>
    <xf numFmtId="164" fontId="35" fillId="25" borderId="23" xfId="31" applyFont="1" applyFill="1" applyBorder="1" applyAlignment="1" applyProtection="1">
      <alignment horizontal="center" vertical="center"/>
    </xf>
    <xf numFmtId="164" fontId="35" fillId="25" borderId="27" xfId="31" applyFont="1" applyFill="1" applyBorder="1" applyAlignment="1" applyProtection="1">
      <alignment horizontal="center" vertical="center"/>
    </xf>
    <xf numFmtId="164" fontId="35" fillId="25" borderId="29" xfId="31" applyFont="1" applyFill="1" applyBorder="1" applyAlignment="1" applyProtection="1">
      <alignment horizontal="center" vertical="center"/>
    </xf>
    <xf numFmtId="0" fontId="22" fillId="0" borderId="46" xfId="31" applyNumberFormat="1" applyFont="1" applyFill="1" applyBorder="1" applyAlignment="1" applyProtection="1">
      <alignment horizontal="center" vertical="center"/>
      <protection hidden="1"/>
    </xf>
    <xf numFmtId="0" fontId="0" fillId="0" borderId="63" xfId="0" applyBorder="1"/>
    <xf numFmtId="0" fontId="0" fillId="0" borderId="64" xfId="0" applyBorder="1"/>
    <xf numFmtId="164" fontId="19" fillId="0" borderId="22" xfId="31" applyFont="1" applyFill="1" applyBorder="1" applyAlignment="1" applyProtection="1">
      <alignment horizontal="center" vertical="center"/>
    </xf>
    <xf numFmtId="0" fontId="0" fillId="0" borderId="11" xfId="0" applyBorder="1"/>
    <xf numFmtId="0" fontId="0" fillId="0" borderId="23" xfId="0" applyBorder="1"/>
    <xf numFmtId="10" fontId="19" fillId="0" borderId="22" xfId="35" applyNumberFormat="1" applyFont="1" applyFill="1" applyBorder="1" applyAlignment="1" applyProtection="1">
      <alignment horizontal="center" vertical="center"/>
      <protection locked="0"/>
    </xf>
    <xf numFmtId="0" fontId="9" fillId="0" borderId="11" xfId="0" applyFont="1" applyBorder="1" applyProtection="1">
      <protection locked="0"/>
    </xf>
    <xf numFmtId="0" fontId="9" fillId="0" borderId="23" xfId="0" applyFont="1" applyBorder="1" applyProtection="1">
      <protection locked="0"/>
    </xf>
    <xf numFmtId="164" fontId="18" fillId="0" borderId="13" xfId="31" applyFont="1" applyFill="1" applyBorder="1" applyAlignment="1" applyProtection="1">
      <alignment horizontal="center" vertical="center"/>
    </xf>
    <xf numFmtId="0" fontId="0" fillId="0" borderId="18" xfId="0" applyBorder="1"/>
    <xf numFmtId="164" fontId="19" fillId="0" borderId="13" xfId="31" applyFont="1" applyFill="1" applyBorder="1" applyAlignment="1" applyProtection="1">
      <alignment horizontal="center" vertical="center" wrapText="1"/>
    </xf>
    <xf numFmtId="0" fontId="0" fillId="0" borderId="14" xfId="0" applyBorder="1"/>
    <xf numFmtId="164" fontId="19" fillId="26" borderId="11" xfId="31" applyFont="1" applyFill="1" applyBorder="1" applyAlignment="1" applyProtection="1">
      <alignment horizontal="center" vertical="center"/>
    </xf>
    <xf numFmtId="164" fontId="19" fillId="26" borderId="23" xfId="31" applyFont="1" applyFill="1" applyBorder="1" applyAlignment="1" applyProtection="1">
      <alignment horizontal="center" vertical="center"/>
    </xf>
    <xf numFmtId="164" fontId="22" fillId="0" borderId="27" xfId="31" applyFont="1" applyFill="1" applyBorder="1" applyAlignment="1" applyProtection="1">
      <alignment horizontal="center" vertical="center"/>
      <protection hidden="1"/>
    </xf>
    <xf numFmtId="0" fontId="0" fillId="0" borderId="28" xfId="0" applyBorder="1"/>
    <xf numFmtId="0" fontId="0" fillId="0" borderId="29" xfId="0" applyBorder="1"/>
    <xf numFmtId="164" fontId="19" fillId="0" borderId="60" xfId="31" applyFont="1" applyFill="1" applyBorder="1" applyAlignment="1" applyProtection="1">
      <alignment horizontal="center" vertical="center"/>
      <protection locked="0"/>
    </xf>
    <xf numFmtId="164" fontId="19" fillId="0" borderId="16" xfId="31" applyFont="1" applyFill="1" applyBorder="1" applyAlignment="1" applyProtection="1">
      <alignment horizontal="center" vertical="center"/>
      <protection locked="0"/>
    </xf>
    <xf numFmtId="164" fontId="19" fillId="0" borderId="17" xfId="31" applyFont="1" applyFill="1" applyBorder="1" applyAlignment="1" applyProtection="1">
      <alignment horizontal="center" vertical="center"/>
      <protection locked="0"/>
    </xf>
    <xf numFmtId="164" fontId="19" fillId="26" borderId="59" xfId="31" applyFont="1" applyFill="1" applyBorder="1" applyAlignment="1" applyProtection="1">
      <alignment horizontal="center" vertical="center"/>
    </xf>
    <xf numFmtId="164" fontId="19" fillId="26" borderId="67" xfId="31" applyFont="1" applyFill="1" applyBorder="1" applyAlignment="1" applyProtection="1">
      <alignment horizontal="center" vertical="center"/>
    </xf>
    <xf numFmtId="164" fontId="19" fillId="26" borderId="68" xfId="31" applyFont="1" applyFill="1" applyBorder="1" applyAlignment="1" applyProtection="1">
      <alignment horizontal="center" vertical="center"/>
    </xf>
    <xf numFmtId="164" fontId="9" fillId="26" borderId="46" xfId="31" applyFont="1" applyFill="1" applyBorder="1" applyAlignment="1" applyProtection="1">
      <alignment horizontal="center" vertical="center"/>
      <protection hidden="1"/>
    </xf>
    <xf numFmtId="0" fontId="0" fillId="26" borderId="63" xfId="0" applyFill="1" applyBorder="1"/>
    <xf numFmtId="0" fontId="0" fillId="26" borderId="64" xfId="0" applyFill="1" applyBorder="1"/>
    <xf numFmtId="164" fontId="22" fillId="0" borderId="30" xfId="31" applyFont="1" applyFill="1" applyBorder="1" applyAlignment="1" applyProtection="1">
      <alignment horizontal="center" vertical="center"/>
      <protection hidden="1"/>
    </xf>
    <xf numFmtId="0" fontId="0" fillId="0" borderId="24" xfId="0" applyBorder="1"/>
    <xf numFmtId="0" fontId="0" fillId="0" borderId="31" xfId="0" applyBorder="1"/>
    <xf numFmtId="164" fontId="26" fillId="0" borderId="22" xfId="31" applyFont="1" applyFill="1" applyBorder="1" applyAlignment="1" applyProtection="1">
      <alignment horizontal="center" vertical="center"/>
      <protection hidden="1"/>
    </xf>
    <xf numFmtId="164" fontId="19" fillId="26" borderId="22" xfId="31" applyFont="1" applyFill="1" applyBorder="1" applyAlignment="1" applyProtection="1">
      <alignment horizontal="center" vertical="center"/>
      <protection locked="0"/>
    </xf>
    <xf numFmtId="0" fontId="0" fillId="26" borderId="11" xfId="0" applyFill="1" applyBorder="1" applyProtection="1">
      <protection locked="0"/>
    </xf>
    <xf numFmtId="164" fontId="18" fillId="0" borderId="18" xfId="31" applyFont="1" applyFill="1" applyBorder="1" applyAlignment="1" applyProtection="1">
      <alignment horizontal="center" vertical="center"/>
    </xf>
    <xf numFmtId="164" fontId="21" fillId="26" borderId="30" xfId="31" applyFont="1" applyFill="1" applyBorder="1" applyAlignment="1" applyProtection="1">
      <alignment horizontal="center" vertical="center" wrapText="1"/>
    </xf>
    <xf numFmtId="0" fontId="34" fillId="26" borderId="27" xfId="0" applyFont="1" applyFill="1" applyBorder="1"/>
    <xf numFmtId="0" fontId="40" fillId="26" borderId="31" xfId="0" applyFont="1" applyFill="1" applyBorder="1"/>
    <xf numFmtId="0" fontId="40" fillId="26" borderId="27" xfId="0" applyFont="1" applyFill="1" applyBorder="1"/>
    <xf numFmtId="0" fontId="40" fillId="26" borderId="29" xfId="0" applyFont="1" applyFill="1" applyBorder="1"/>
    <xf numFmtId="164" fontId="20" fillId="0" borderId="22" xfId="31" applyFont="1" applyFill="1" applyBorder="1" applyAlignment="1" applyProtection="1">
      <alignment horizontal="center" vertical="center"/>
    </xf>
    <xf numFmtId="164" fontId="20" fillId="0" borderId="11" xfId="31" applyFont="1" applyFill="1" applyBorder="1" applyAlignment="1" applyProtection="1">
      <alignment horizontal="center" vertical="center"/>
    </xf>
    <xf numFmtId="164" fontId="20" fillId="0" borderId="23" xfId="31" applyFont="1" applyFill="1" applyBorder="1" applyAlignment="1" applyProtection="1">
      <alignment horizontal="center" vertical="center"/>
    </xf>
    <xf numFmtId="164" fontId="19" fillId="0" borderId="30" xfId="31" applyFont="1" applyBorder="1" applyAlignment="1" applyProtection="1">
      <alignment horizontal="center" vertical="center" wrapText="1"/>
    </xf>
    <xf numFmtId="164" fontId="19" fillId="0" borderId="24" xfId="31" applyFont="1" applyBorder="1" applyAlignment="1" applyProtection="1">
      <alignment horizontal="center" vertical="center" wrapText="1"/>
    </xf>
    <xf numFmtId="164" fontId="19" fillId="0" borderId="10" xfId="31" applyFont="1" applyBorder="1" applyAlignment="1" applyProtection="1">
      <alignment horizontal="center" vertical="center" wrapText="1"/>
    </xf>
    <xf numFmtId="164" fontId="19" fillId="0" borderId="0" xfId="31" applyFont="1" applyBorder="1" applyAlignment="1" applyProtection="1">
      <alignment horizontal="center" vertical="center" wrapText="1"/>
    </xf>
    <xf numFmtId="164" fontId="19" fillId="0" borderId="27" xfId="31" applyFont="1" applyBorder="1" applyAlignment="1" applyProtection="1">
      <alignment horizontal="center" vertical="center" wrapText="1"/>
    </xf>
    <xf numFmtId="164" fontId="19" fillId="0" borderId="28" xfId="31" applyFont="1" applyBorder="1" applyAlignment="1" applyProtection="1">
      <alignment horizontal="center" vertical="center" wrapText="1"/>
    </xf>
    <xf numFmtId="164" fontId="23" fillId="0" borderId="30" xfId="31" applyFont="1" applyFill="1" applyBorder="1" applyAlignment="1" applyProtection="1">
      <alignment horizontal="center" vertical="center" wrapText="1"/>
    </xf>
    <xf numFmtId="164" fontId="43" fillId="0" borderId="24" xfId="31" applyFont="1" applyFill="1" applyBorder="1" applyAlignment="1" applyProtection="1">
      <alignment horizontal="center" vertical="center" wrapText="1"/>
      <protection hidden="1"/>
    </xf>
    <xf numFmtId="164" fontId="43" fillId="0" borderId="31" xfId="31" applyFont="1" applyFill="1" applyBorder="1" applyAlignment="1" applyProtection="1">
      <alignment horizontal="center" vertical="center" wrapText="1"/>
      <protection hidden="1"/>
    </xf>
    <xf numFmtId="164" fontId="43" fillId="0" borderId="0" xfId="31" applyFont="1" applyFill="1" applyBorder="1" applyAlignment="1" applyProtection="1">
      <alignment horizontal="center" vertical="center" wrapText="1"/>
      <protection hidden="1"/>
    </xf>
    <xf numFmtId="164" fontId="43" fillId="0" borderId="12" xfId="31" applyFont="1" applyFill="1" applyBorder="1" applyAlignment="1" applyProtection="1">
      <alignment horizontal="center" vertical="center" wrapText="1"/>
      <protection hidden="1"/>
    </xf>
    <xf numFmtId="164" fontId="43" fillId="0" borderId="28" xfId="31" applyFont="1" applyFill="1" applyBorder="1" applyAlignment="1" applyProtection="1">
      <alignment horizontal="center" vertical="center" wrapText="1"/>
      <protection hidden="1"/>
    </xf>
    <xf numFmtId="164" fontId="43" fillId="0" borderId="29" xfId="31" applyFont="1" applyFill="1" applyBorder="1" applyAlignment="1" applyProtection="1">
      <alignment horizontal="center" vertical="center" wrapText="1"/>
      <protection hidden="1"/>
    </xf>
    <xf numFmtId="164" fontId="25" fillId="0" borderId="30" xfId="31" applyFont="1" applyFill="1" applyBorder="1" applyAlignment="1" applyProtection="1">
      <alignment horizontal="center" vertical="center" wrapText="1"/>
      <protection hidden="1"/>
    </xf>
    <xf numFmtId="164" fontId="25" fillId="0" borderId="24" xfId="31" applyFont="1" applyFill="1" applyBorder="1" applyAlignment="1" applyProtection="1">
      <alignment horizontal="center" vertical="center" wrapText="1"/>
      <protection hidden="1"/>
    </xf>
    <xf numFmtId="164" fontId="25" fillId="0" borderId="10" xfId="31" applyFont="1" applyFill="1" applyBorder="1" applyAlignment="1" applyProtection="1">
      <alignment horizontal="center" vertical="center" wrapText="1"/>
      <protection hidden="1"/>
    </xf>
    <xf numFmtId="164" fontId="25" fillId="0" borderId="0" xfId="31" applyFont="1" applyFill="1" applyBorder="1" applyAlignment="1" applyProtection="1">
      <alignment horizontal="center" vertical="center" wrapText="1"/>
      <protection hidden="1"/>
    </xf>
    <xf numFmtId="164" fontId="25" fillId="0" borderId="27" xfId="31" applyFont="1" applyFill="1" applyBorder="1" applyAlignment="1" applyProtection="1">
      <alignment horizontal="center" vertical="center" wrapText="1"/>
      <protection hidden="1"/>
    </xf>
    <xf numFmtId="164" fontId="25" fillId="0" borderId="28" xfId="31" applyFont="1" applyFill="1" applyBorder="1" applyAlignment="1" applyProtection="1">
      <alignment horizontal="center" vertical="center" wrapText="1"/>
      <protection hidden="1"/>
    </xf>
    <xf numFmtId="164" fontId="47" fillId="26" borderId="30" xfId="32" applyFont="1" applyFill="1" applyBorder="1" applyAlignment="1" applyProtection="1">
      <alignment horizontal="center" vertical="center" wrapText="1"/>
    </xf>
    <xf numFmtId="164" fontId="47" fillId="26" borderId="24" xfId="32" applyFont="1" applyFill="1" applyBorder="1" applyAlignment="1" applyProtection="1">
      <alignment horizontal="center" vertical="center" wrapText="1"/>
    </xf>
    <xf numFmtId="164" fontId="47" fillId="26" borderId="31" xfId="32" applyFont="1" applyFill="1" applyBorder="1" applyAlignment="1" applyProtection="1">
      <alignment horizontal="center" vertical="center" wrapText="1"/>
    </xf>
    <xf numFmtId="164" fontId="23" fillId="0" borderId="10" xfId="31" applyFont="1" applyFill="1" applyBorder="1" applyAlignment="1" applyProtection="1">
      <alignment horizontal="center" vertical="center"/>
    </xf>
    <xf numFmtId="164" fontId="23" fillId="0" borderId="27" xfId="31" applyFont="1" applyFill="1" applyBorder="1" applyAlignment="1" applyProtection="1">
      <alignment horizontal="center" vertical="center"/>
    </xf>
    <xf numFmtId="164" fontId="41" fillId="0" borderId="10" xfId="31" applyFont="1" applyFill="1" applyBorder="1" applyAlignment="1" applyProtection="1">
      <alignment horizontal="center" vertical="center" wrapText="1"/>
      <protection hidden="1"/>
    </xf>
    <xf numFmtId="164" fontId="41" fillId="0" borderId="0" xfId="31" applyFont="1" applyFill="1" applyBorder="1" applyAlignment="1" applyProtection="1">
      <alignment horizontal="center" vertical="center" wrapText="1"/>
      <protection hidden="1"/>
    </xf>
    <xf numFmtId="164" fontId="41" fillId="0" borderId="12" xfId="31" applyFont="1" applyFill="1" applyBorder="1" applyAlignment="1" applyProtection="1">
      <alignment horizontal="center" vertical="center" wrapText="1"/>
      <protection hidden="1"/>
    </xf>
    <xf numFmtId="164" fontId="41" fillId="0" borderId="27" xfId="31" applyFont="1" applyFill="1" applyBorder="1" applyAlignment="1" applyProtection="1">
      <alignment horizontal="center" vertical="center" wrapText="1"/>
      <protection hidden="1"/>
    </xf>
    <xf numFmtId="164" fontId="41" fillId="0" borderId="28" xfId="31" applyFont="1" applyFill="1" applyBorder="1" applyAlignment="1" applyProtection="1">
      <alignment horizontal="center" vertical="center" wrapText="1"/>
      <protection hidden="1"/>
    </xf>
    <xf numFmtId="164" fontId="41" fillId="0" borderId="29" xfId="31" applyFont="1" applyFill="1" applyBorder="1" applyAlignment="1" applyProtection="1">
      <alignment horizontal="center" vertical="center" wrapText="1"/>
      <protection hidden="1"/>
    </xf>
    <xf numFmtId="164" fontId="43" fillId="0" borderId="30" xfId="31" applyFont="1" applyFill="1" applyBorder="1" applyAlignment="1" applyProtection="1">
      <alignment horizontal="center" vertical="center" wrapText="1"/>
      <protection hidden="1"/>
    </xf>
    <xf numFmtId="164" fontId="43" fillId="0" borderId="10" xfId="31" applyFont="1" applyFill="1" applyBorder="1" applyAlignment="1" applyProtection="1">
      <alignment horizontal="center" vertical="center" wrapText="1"/>
      <protection hidden="1"/>
    </xf>
    <xf numFmtId="164" fontId="43" fillId="0" borderId="27" xfId="31" applyFont="1" applyFill="1" applyBorder="1" applyAlignment="1" applyProtection="1">
      <alignment horizontal="center" vertical="center" wrapText="1"/>
      <protection hidden="1"/>
    </xf>
    <xf numFmtId="164" fontId="23" fillId="0" borderId="30" xfId="31" applyFont="1" applyFill="1" applyBorder="1" applyAlignment="1" applyProtection="1">
      <alignment horizontal="center" vertical="center" wrapText="1"/>
      <protection locked="0"/>
    </xf>
    <xf numFmtId="164" fontId="23" fillId="0" borderId="10" xfId="31" applyFont="1" applyFill="1" applyBorder="1" applyAlignment="1" applyProtection="1">
      <alignment horizontal="center" vertical="center" wrapText="1"/>
      <protection locked="0"/>
    </xf>
    <xf numFmtId="164" fontId="23" fillId="0" borderId="27" xfId="31" applyFont="1" applyFill="1" applyBorder="1" applyAlignment="1" applyProtection="1">
      <alignment horizontal="center" vertical="center" wrapText="1"/>
      <protection locked="0"/>
    </xf>
    <xf numFmtId="164" fontId="39" fillId="0" borderId="30" xfId="31" applyFont="1" applyFill="1" applyBorder="1" applyAlignment="1" applyProtection="1">
      <alignment horizontal="center" vertical="center" wrapText="1"/>
    </xf>
    <xf numFmtId="164" fontId="39" fillId="0" borderId="10" xfId="31" applyFont="1" applyFill="1" applyBorder="1" applyAlignment="1" applyProtection="1">
      <alignment horizontal="center" vertical="center" wrapText="1"/>
    </xf>
    <xf numFmtId="164" fontId="39" fillId="0" borderId="27" xfId="31" applyFont="1" applyFill="1" applyBorder="1" applyAlignment="1" applyProtection="1">
      <alignment horizontal="center" vertical="center" wrapText="1"/>
    </xf>
    <xf numFmtId="164" fontId="21" fillId="26" borderId="22" xfId="31" applyFont="1" applyFill="1" applyBorder="1" applyAlignment="1" applyProtection="1">
      <alignment horizontal="center" vertical="center" wrapText="1"/>
    </xf>
    <xf numFmtId="164" fontId="21" fillId="26" borderId="11" xfId="31" applyFont="1" applyFill="1" applyBorder="1" applyAlignment="1" applyProtection="1">
      <alignment horizontal="center" vertical="center" wrapText="1"/>
    </xf>
    <xf numFmtId="164" fontId="21" fillId="26" borderId="23" xfId="31" applyFont="1" applyFill="1" applyBorder="1" applyAlignment="1" applyProtection="1">
      <alignment horizontal="center" vertical="center" wrapText="1"/>
    </xf>
    <xf numFmtId="0" fontId="44" fillId="0" borderId="10" xfId="33" applyFont="1" applyBorder="1" applyAlignment="1" applyProtection="1">
      <alignment horizontal="center"/>
      <protection hidden="1"/>
    </xf>
    <xf numFmtId="0" fontId="44" fillId="0" borderId="0" xfId="33" applyFont="1" applyAlignment="1" applyProtection="1">
      <alignment horizontal="center"/>
      <protection hidden="1"/>
    </xf>
    <xf numFmtId="164" fontId="19" fillId="0" borderId="31" xfId="31" applyFont="1" applyBorder="1" applyAlignment="1" applyProtection="1">
      <alignment horizontal="center" vertical="center" wrapText="1"/>
    </xf>
    <xf numFmtId="164" fontId="19" fillId="0" borderId="12" xfId="31" applyFont="1" applyBorder="1" applyAlignment="1" applyProtection="1">
      <alignment horizontal="center" vertical="center" wrapText="1"/>
    </xf>
    <xf numFmtId="164" fontId="19" fillId="0" borderId="29" xfId="31" applyFont="1" applyBorder="1" applyAlignment="1" applyProtection="1">
      <alignment horizontal="center" vertical="center" wrapText="1"/>
    </xf>
    <xf numFmtId="164" fontId="18" fillId="26" borderId="13" xfId="32" applyFont="1" applyFill="1" applyBorder="1" applyAlignment="1" applyProtection="1">
      <alignment horizontal="center" vertical="center"/>
      <protection hidden="1"/>
    </xf>
    <xf numFmtId="0" fontId="9" fillId="26" borderId="18" xfId="33" applyFill="1" applyBorder="1" applyProtection="1">
      <protection hidden="1"/>
    </xf>
    <xf numFmtId="164" fontId="9" fillId="0" borderId="30" xfId="32" applyFont="1" applyFill="1" applyBorder="1" applyAlignment="1" applyProtection="1">
      <alignment horizontal="center"/>
      <protection hidden="1"/>
    </xf>
    <xf numFmtId="164" fontId="9" fillId="0" borderId="24" xfId="32" applyFont="1" applyFill="1" applyBorder="1" applyAlignment="1" applyProtection="1">
      <alignment horizontal="center"/>
      <protection hidden="1"/>
    </xf>
    <xf numFmtId="164" fontId="9" fillId="0" borderId="31" xfId="32" applyFont="1" applyFill="1" applyBorder="1" applyAlignment="1" applyProtection="1">
      <alignment horizontal="center"/>
      <protection hidden="1"/>
    </xf>
    <xf numFmtId="164" fontId="9" fillId="0" borderId="10" xfId="32" applyFont="1" applyFill="1" applyBorder="1" applyAlignment="1" applyProtection="1">
      <alignment horizontal="center"/>
      <protection hidden="1"/>
    </xf>
    <xf numFmtId="164" fontId="9" fillId="0" borderId="0" xfId="32" applyFont="1" applyFill="1" applyBorder="1" applyAlignment="1" applyProtection="1">
      <alignment horizontal="center"/>
      <protection hidden="1"/>
    </xf>
    <xf numFmtId="164" fontId="9" fillId="0" borderId="12" xfId="32" applyFont="1" applyFill="1" applyBorder="1" applyAlignment="1" applyProtection="1">
      <alignment horizontal="center"/>
      <protection hidden="1"/>
    </xf>
    <xf numFmtId="164" fontId="9" fillId="0" borderId="27" xfId="32" applyFont="1" applyFill="1" applyBorder="1" applyAlignment="1" applyProtection="1">
      <alignment horizontal="center"/>
      <protection hidden="1"/>
    </xf>
    <xf numFmtId="164" fontId="9" fillId="0" borderId="28" xfId="32" applyFont="1" applyFill="1" applyBorder="1" applyAlignment="1" applyProtection="1">
      <alignment horizontal="center"/>
      <protection hidden="1"/>
    </xf>
    <xf numFmtId="164" fontId="9" fillId="0" borderId="29" xfId="32" applyFont="1" applyFill="1" applyBorder="1" applyAlignment="1" applyProtection="1">
      <alignment horizontal="center"/>
      <protection hidden="1"/>
    </xf>
    <xf numFmtId="0" fontId="9" fillId="0" borderId="30" xfId="33" applyBorder="1" applyAlignment="1" applyProtection="1">
      <alignment horizontal="center"/>
      <protection hidden="1"/>
    </xf>
    <xf numFmtId="0" fontId="9" fillId="0" borderId="24" xfId="33" applyBorder="1" applyAlignment="1" applyProtection="1">
      <alignment horizontal="center"/>
      <protection hidden="1"/>
    </xf>
    <xf numFmtId="0" fontId="9" fillId="0" borderId="31" xfId="33" applyBorder="1" applyAlignment="1" applyProtection="1">
      <alignment horizontal="center"/>
      <protection hidden="1"/>
    </xf>
    <xf numFmtId="0" fontId="9" fillId="0" borderId="10" xfId="33" applyBorder="1" applyAlignment="1" applyProtection="1">
      <alignment horizontal="center"/>
      <protection hidden="1"/>
    </xf>
    <xf numFmtId="0" fontId="9" fillId="0" borderId="0" xfId="33" applyAlignment="1" applyProtection="1">
      <alignment horizontal="center"/>
      <protection hidden="1"/>
    </xf>
    <xf numFmtId="0" fontId="9" fillId="0" borderId="12" xfId="33" applyBorder="1" applyAlignment="1" applyProtection="1">
      <alignment horizontal="center"/>
      <protection hidden="1"/>
    </xf>
    <xf numFmtId="0" fontId="9" fillId="0" borderId="27" xfId="33" applyBorder="1" applyAlignment="1" applyProtection="1">
      <alignment horizontal="center"/>
      <protection hidden="1"/>
    </xf>
    <xf numFmtId="0" fontId="9" fillId="0" borderId="28" xfId="33" applyBorder="1" applyAlignment="1" applyProtection="1">
      <alignment horizontal="center"/>
      <protection hidden="1"/>
    </xf>
    <xf numFmtId="0" fontId="9" fillId="0" borderId="29" xfId="33" applyBorder="1" applyAlignment="1" applyProtection="1">
      <alignment horizontal="center"/>
      <protection hidden="1"/>
    </xf>
    <xf numFmtId="164" fontId="18" fillId="26" borderId="30" xfId="32" applyFont="1" applyFill="1" applyBorder="1" applyAlignment="1" applyProtection="1">
      <alignment horizontal="center" vertical="center"/>
      <protection hidden="1"/>
    </xf>
    <xf numFmtId="0" fontId="9" fillId="26" borderId="27" xfId="33" applyFill="1" applyBorder="1" applyProtection="1">
      <protection hidden="1"/>
    </xf>
    <xf numFmtId="164" fontId="21" fillId="26" borderId="13" xfId="32" applyFont="1" applyFill="1" applyBorder="1" applyAlignment="1" applyProtection="1">
      <alignment horizontal="center" vertical="center" wrapText="1"/>
      <protection hidden="1"/>
    </xf>
    <xf numFmtId="164" fontId="21" fillId="26" borderId="18" xfId="32" applyFont="1" applyFill="1" applyBorder="1" applyAlignment="1" applyProtection="1">
      <alignment horizontal="center" vertical="center"/>
      <protection hidden="1"/>
    </xf>
    <xf numFmtId="164" fontId="18" fillId="26" borderId="13" xfId="32" applyFont="1" applyFill="1" applyBorder="1" applyAlignment="1" applyProtection="1">
      <alignment horizontal="center" vertical="center" wrapText="1"/>
      <protection hidden="1"/>
    </xf>
  </cellXfs>
  <cellStyles count="46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Hyperlink_Cópia de Controle Financeiro - Mark - Casal - Opção 1 - Versào 2.0000000" xfId="30" xr:uid="{B9F9E28B-C0FC-4D70-87CA-F2DFCA2FB921}"/>
    <cellStyle name="Moeda" xfId="31" builtinId="4"/>
    <cellStyle name="Moeda 2" xfId="32" xr:uid="{6883FDDD-161F-49C5-A4B7-A7942CA46F01}"/>
    <cellStyle name="Normal" xfId="0" builtinId="0"/>
    <cellStyle name="Normal 2" xfId="33" xr:uid="{DA5210C4-D17E-4457-9C9F-6FB9C12B1395}"/>
    <cellStyle name="Nota" xfId="34" builtinId="10" customBuiltin="1"/>
    <cellStyle name="Porcentagem" xfId="35" builtinId="5"/>
    <cellStyle name="Porcentagem 2" xfId="36" xr:uid="{36B534A0-634F-4355-B61E-FB93EE742CA3}"/>
    <cellStyle name="Saída" xfId="37" builtinId="21" customBuiltin="1"/>
    <cellStyle name="Texto de Aviso" xfId="38" builtinId="11" customBuiltin="1"/>
    <cellStyle name="Texto Explicativo" xfId="39" builtinId="53" customBuiltin="1"/>
    <cellStyle name="Título" xfId="40" builtinId="15" customBuiltin="1"/>
    <cellStyle name="Título 1" xfId="41" builtinId="16" customBuiltin="1"/>
    <cellStyle name="Título 2" xfId="42" builtinId="17" customBuiltin="1"/>
    <cellStyle name="Título 3" xfId="43" builtinId="18" customBuiltin="1"/>
    <cellStyle name="Título 4" xfId="44" builtinId="19" customBuiltin="1"/>
    <cellStyle name="Total" xfId="45" builtinId="25" customBuiltin="1"/>
  </cellStyles>
  <dxfs count="48">
    <dxf>
      <font>
        <condense val="0"/>
        <extend val="0"/>
        <color indexed="10"/>
      </font>
    </dxf>
    <dxf>
      <font>
        <condense val="0"/>
        <extend val="0"/>
        <color indexed="12"/>
      </font>
    </dxf>
    <dxf>
      <font>
        <condense val="0"/>
        <extend val="0"/>
        <color indexed="17"/>
      </font>
    </dxf>
    <dxf>
      <font>
        <condense val="0"/>
        <extend val="0"/>
        <color indexed="12"/>
      </font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56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 patternType="solid">
          <bgColor indexed="52"/>
        </patternFill>
      </fill>
    </dxf>
    <dxf>
      <font>
        <condense val="0"/>
        <extend val="0"/>
        <color indexed="10"/>
      </font>
    </dxf>
    <dxf>
      <font>
        <condense val="0"/>
        <extend val="0"/>
        <color indexed="12"/>
      </font>
    </dxf>
    <dxf>
      <font>
        <condense val="0"/>
        <extend val="0"/>
        <color indexed="17"/>
      </font>
    </dxf>
    <dxf>
      <font>
        <condense val="0"/>
        <extend val="0"/>
        <color indexed="12"/>
      </font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56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 patternType="solid">
          <bgColor indexed="52"/>
        </patternFill>
      </fill>
    </dxf>
    <dxf>
      <font>
        <condense val="0"/>
        <extend val="0"/>
        <color indexed="10"/>
      </font>
    </dxf>
    <dxf>
      <font>
        <condense val="0"/>
        <extend val="0"/>
        <color indexed="12"/>
      </font>
    </dxf>
    <dxf>
      <font>
        <condense val="0"/>
        <extend val="0"/>
        <color indexed="17"/>
      </font>
    </dxf>
    <dxf>
      <font>
        <condense val="0"/>
        <extend val="0"/>
        <color indexed="12"/>
      </font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56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 patternType="solid">
          <bgColor indexed="52"/>
        </patternFill>
      </fill>
    </dxf>
    <dxf>
      <font>
        <condense val="0"/>
        <extend val="0"/>
        <color indexed="10"/>
      </font>
    </dxf>
    <dxf>
      <font>
        <condense val="0"/>
        <extend val="0"/>
        <color indexed="12"/>
      </font>
    </dxf>
    <dxf>
      <font>
        <condense val="0"/>
        <extend val="0"/>
        <color indexed="17"/>
      </font>
    </dxf>
    <dxf>
      <font>
        <condense val="0"/>
        <extend val="0"/>
        <color indexed="12"/>
      </font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56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 patternType="solid">
          <bgColor indexed="52"/>
        </patternFill>
      </fill>
    </dxf>
    <dxf>
      <font>
        <condense val="0"/>
        <extend val="0"/>
        <color indexed="10"/>
      </font>
    </dxf>
    <dxf>
      <font>
        <condense val="0"/>
        <extend val="0"/>
        <color indexed="12"/>
      </font>
    </dxf>
    <dxf>
      <font>
        <condense val="0"/>
        <extend val="0"/>
        <color indexed="17"/>
      </font>
    </dxf>
    <dxf>
      <font>
        <condense val="0"/>
        <extend val="0"/>
        <color indexed="12"/>
      </font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56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 patternType="solid">
          <bgColor indexed="52"/>
        </patternFill>
      </fill>
    </dxf>
    <dxf>
      <font>
        <condense val="0"/>
        <extend val="0"/>
        <color indexed="10"/>
      </font>
    </dxf>
    <dxf>
      <font>
        <condense val="0"/>
        <extend val="0"/>
        <color indexed="12"/>
      </font>
    </dxf>
    <dxf>
      <font>
        <condense val="0"/>
        <extend val="0"/>
        <color indexed="17"/>
      </font>
    </dxf>
    <dxf>
      <font>
        <condense val="0"/>
        <extend val="0"/>
        <color indexed="12"/>
      </font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56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 patternType="solid">
          <bgColor indexed="5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7110238250476"/>
          <c:y val="7.0393552649336846E-2"/>
          <c:w val="0.48958411150632142"/>
          <c:h val="0.848863429006709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'Jan - Fev'!$D$163</c:f>
              <c:strCache>
                <c:ptCount val="1"/>
                <c:pt idx="0">
                  <c:v> 1) Habitação 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'Jan - Fev'!$E$163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85B-421C-9D14-2E9FB93977F3}"/>
            </c:ext>
          </c:extLst>
        </c:ser>
        <c:ser>
          <c:idx val="1"/>
          <c:order val="1"/>
          <c:tx>
            <c:strRef>
              <c:f>'Jan - Fev'!$D$164</c:f>
              <c:strCache>
                <c:ptCount val="1"/>
                <c:pt idx="0">
                  <c:v> 2) Alimentação 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'Jan - Fev'!$E$164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85B-421C-9D14-2E9FB93977F3}"/>
            </c:ext>
          </c:extLst>
        </c:ser>
        <c:ser>
          <c:idx val="2"/>
          <c:order val="2"/>
          <c:tx>
            <c:strRef>
              <c:f>'Jan - Fev'!$D$165</c:f>
              <c:strCache>
                <c:ptCount val="1"/>
                <c:pt idx="0">
                  <c:v> 3) Saúde 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'Jan - Fev'!$E$165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85B-421C-9D14-2E9FB93977F3}"/>
            </c:ext>
          </c:extLst>
        </c:ser>
        <c:ser>
          <c:idx val="3"/>
          <c:order val="3"/>
          <c:tx>
            <c:strRef>
              <c:f>'Jan - Fev'!$D$166</c:f>
              <c:strCache>
                <c:ptCount val="1"/>
                <c:pt idx="0">
                  <c:v> 4) Educação 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'Jan - Fev'!$E$166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85B-421C-9D14-2E9FB93977F3}"/>
            </c:ext>
          </c:extLst>
        </c:ser>
        <c:ser>
          <c:idx val="4"/>
          <c:order val="4"/>
          <c:tx>
            <c:strRef>
              <c:f>'Jan - Fev'!$D$167</c:f>
              <c:strCache>
                <c:ptCount val="1"/>
                <c:pt idx="0">
                  <c:v> 5) Desp. Pessoais 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'Jan - Fev'!$E$167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85B-421C-9D14-2E9FB93977F3}"/>
            </c:ext>
          </c:extLst>
        </c:ser>
        <c:ser>
          <c:idx val="5"/>
          <c:order val="5"/>
          <c:tx>
            <c:strRef>
              <c:f>'Jan - Fev'!$D$168</c:f>
              <c:strCache>
                <c:ptCount val="1"/>
                <c:pt idx="0">
                  <c:v> 6) Transporte 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'Jan - Fev'!$E$168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85B-421C-9D14-2E9FB93977F3}"/>
            </c:ext>
          </c:extLst>
        </c:ser>
        <c:ser>
          <c:idx val="6"/>
          <c:order val="6"/>
          <c:tx>
            <c:strRef>
              <c:f>'Jan - Fev'!$D$169</c:f>
              <c:strCache>
                <c:ptCount val="1"/>
                <c:pt idx="0">
                  <c:v> 7) Lazer </c:v>
                </c:pt>
              </c:strCache>
            </c:strRef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'Jan - Fev'!$E$169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85B-421C-9D14-2E9FB93977F3}"/>
            </c:ext>
          </c:extLst>
        </c:ser>
        <c:ser>
          <c:idx val="7"/>
          <c:order val="7"/>
          <c:tx>
            <c:strRef>
              <c:f>'Jan - Fev'!$D$170</c:f>
              <c:strCache>
                <c:ptCount val="1"/>
                <c:pt idx="0">
                  <c:v> 8) Outras Desp.  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'Jan - Fev'!$E$170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A85B-421C-9D14-2E9FB93977F3}"/>
            </c:ext>
          </c:extLst>
        </c:ser>
        <c:ser>
          <c:idx val="8"/>
          <c:order val="8"/>
          <c:tx>
            <c:strRef>
              <c:f>'Jan - Fev'!$D$171</c:f>
              <c:strCache>
                <c:ptCount val="1"/>
                <c:pt idx="0">
                  <c:v> 9) Desp. Extraord. </c:v>
                </c:pt>
              </c:strCache>
            </c:strRef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'Jan - Fev'!$E$171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A85B-421C-9D14-2E9FB93977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35452768"/>
        <c:axId val="1"/>
      </c:barChart>
      <c:catAx>
        <c:axId val="1235452768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1235452768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66490841276419388"/>
          <c:y val="4.7008854183683474E-2"/>
          <c:w val="0.97361596905649939"/>
          <c:h val="0.9529955021182519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69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9" l="0.78740157499999996" r="0.78740157499999996" t="0.984251969" header="0.49212598499999999" footer="0.49212598499999999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7110238250476"/>
          <c:y val="7.0393552649336888E-2"/>
          <c:w val="0.48958411150632142"/>
          <c:h val="0.848863429006709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'Jan - Fev'!$H$163</c:f>
              <c:strCache>
                <c:ptCount val="1"/>
                <c:pt idx="0">
                  <c:v> 1) Habitação 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'Jan - Fev'!$I$163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7E3-41DE-BBCC-983FD71B3E83}"/>
            </c:ext>
          </c:extLst>
        </c:ser>
        <c:ser>
          <c:idx val="1"/>
          <c:order val="1"/>
          <c:tx>
            <c:strRef>
              <c:f>'Jan - Fev'!$H$164</c:f>
              <c:strCache>
                <c:ptCount val="1"/>
                <c:pt idx="0">
                  <c:v> 2) Alimentação 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'Jan - Fev'!$I$164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7E3-41DE-BBCC-983FD71B3E83}"/>
            </c:ext>
          </c:extLst>
        </c:ser>
        <c:ser>
          <c:idx val="2"/>
          <c:order val="2"/>
          <c:tx>
            <c:strRef>
              <c:f>'Jan - Fev'!$H$165</c:f>
              <c:strCache>
                <c:ptCount val="1"/>
                <c:pt idx="0">
                  <c:v> 3) Saúde 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'Jan - Fev'!$I$165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7E3-41DE-BBCC-983FD71B3E83}"/>
            </c:ext>
          </c:extLst>
        </c:ser>
        <c:ser>
          <c:idx val="3"/>
          <c:order val="3"/>
          <c:tx>
            <c:strRef>
              <c:f>'Jan - Fev'!$H$166</c:f>
              <c:strCache>
                <c:ptCount val="1"/>
                <c:pt idx="0">
                  <c:v> 4) Educação 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'Jan - Fev'!$I$166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7E3-41DE-BBCC-983FD71B3E83}"/>
            </c:ext>
          </c:extLst>
        </c:ser>
        <c:ser>
          <c:idx val="4"/>
          <c:order val="4"/>
          <c:tx>
            <c:strRef>
              <c:f>'Jan - Fev'!$H$167</c:f>
              <c:strCache>
                <c:ptCount val="1"/>
                <c:pt idx="0">
                  <c:v> 5) Desp. Pessoais 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'Jan - Fev'!$I$167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7E3-41DE-BBCC-983FD71B3E83}"/>
            </c:ext>
          </c:extLst>
        </c:ser>
        <c:ser>
          <c:idx val="5"/>
          <c:order val="5"/>
          <c:tx>
            <c:strRef>
              <c:f>'Jan - Fev'!$H$168</c:f>
              <c:strCache>
                <c:ptCount val="1"/>
                <c:pt idx="0">
                  <c:v> 6) Transporte 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'Jan - Fev'!$I$168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7E3-41DE-BBCC-983FD71B3E83}"/>
            </c:ext>
          </c:extLst>
        </c:ser>
        <c:ser>
          <c:idx val="6"/>
          <c:order val="6"/>
          <c:tx>
            <c:strRef>
              <c:f>'Jan - Fev'!$H$169</c:f>
              <c:strCache>
                <c:ptCount val="1"/>
                <c:pt idx="0">
                  <c:v> 7) Lazer </c:v>
                </c:pt>
              </c:strCache>
            </c:strRef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'Jan - Fev'!$I$169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7E3-41DE-BBCC-983FD71B3E83}"/>
            </c:ext>
          </c:extLst>
        </c:ser>
        <c:ser>
          <c:idx val="7"/>
          <c:order val="7"/>
          <c:tx>
            <c:strRef>
              <c:f>'Jan - Fev'!$H$170</c:f>
              <c:strCache>
                <c:ptCount val="1"/>
                <c:pt idx="0">
                  <c:v> 8) Outras Desp.  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'Jan - Fev'!$I$170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F7E3-41DE-BBCC-983FD71B3E83}"/>
            </c:ext>
          </c:extLst>
        </c:ser>
        <c:ser>
          <c:idx val="8"/>
          <c:order val="8"/>
          <c:tx>
            <c:strRef>
              <c:f>'Jan - Fev'!$H$171</c:f>
              <c:strCache>
                <c:ptCount val="1"/>
                <c:pt idx="0">
                  <c:v> 9) Desp. Extraord. </c:v>
                </c:pt>
              </c:strCache>
            </c:strRef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'Jan - Fev'!$I$171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7E3-41DE-BBCC-983FD71B3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35460448"/>
        <c:axId val="1"/>
      </c:barChart>
      <c:catAx>
        <c:axId val="1235460448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1235460448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66754700517316601"/>
          <c:y val="5.1282386382200153E-2"/>
          <c:w val="0.97625440619394865"/>
          <c:h val="0.9487219699197351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69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78" l="0.78740157499999996" r="0.78740157499999996" t="0.98425196899999978" header="0.49212598500000021" footer="0.4921259850000002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7110238250476"/>
          <c:y val="7.0393552649336888E-2"/>
          <c:w val="0.48958411150632142"/>
          <c:h val="0.848863429006709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'Mar - Abr'!$D$163</c:f>
              <c:strCache>
                <c:ptCount val="1"/>
                <c:pt idx="0">
                  <c:v> 1) Habitação 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'Mar - Abr'!$E$163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C9B-4B36-8B8D-7D36F7ACC21C}"/>
            </c:ext>
          </c:extLst>
        </c:ser>
        <c:ser>
          <c:idx val="1"/>
          <c:order val="1"/>
          <c:tx>
            <c:strRef>
              <c:f>'Mar - Abr'!$D$164</c:f>
              <c:strCache>
                <c:ptCount val="1"/>
                <c:pt idx="0">
                  <c:v> 2) Alimentação 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'Mar - Abr'!$E$164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C9B-4B36-8B8D-7D36F7ACC21C}"/>
            </c:ext>
          </c:extLst>
        </c:ser>
        <c:ser>
          <c:idx val="2"/>
          <c:order val="2"/>
          <c:tx>
            <c:strRef>
              <c:f>'Mar - Abr'!$D$165</c:f>
              <c:strCache>
                <c:ptCount val="1"/>
                <c:pt idx="0">
                  <c:v> 3) Saúde 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'Mar - Abr'!$E$165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C9B-4B36-8B8D-7D36F7ACC21C}"/>
            </c:ext>
          </c:extLst>
        </c:ser>
        <c:ser>
          <c:idx val="3"/>
          <c:order val="3"/>
          <c:tx>
            <c:strRef>
              <c:f>'Mar - Abr'!$D$166</c:f>
              <c:strCache>
                <c:ptCount val="1"/>
                <c:pt idx="0">
                  <c:v> 4) Educação 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'Mar - Abr'!$E$166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C9B-4B36-8B8D-7D36F7ACC21C}"/>
            </c:ext>
          </c:extLst>
        </c:ser>
        <c:ser>
          <c:idx val="4"/>
          <c:order val="4"/>
          <c:tx>
            <c:strRef>
              <c:f>'Mar - Abr'!$D$167</c:f>
              <c:strCache>
                <c:ptCount val="1"/>
                <c:pt idx="0">
                  <c:v> 5) Desp. Pessoais 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'Mar - Abr'!$E$167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C9B-4B36-8B8D-7D36F7ACC21C}"/>
            </c:ext>
          </c:extLst>
        </c:ser>
        <c:ser>
          <c:idx val="5"/>
          <c:order val="5"/>
          <c:tx>
            <c:strRef>
              <c:f>'Mar - Abr'!$D$168</c:f>
              <c:strCache>
                <c:ptCount val="1"/>
                <c:pt idx="0">
                  <c:v> 6) Transporte 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'Mar - Abr'!$E$168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DC9B-4B36-8B8D-7D36F7ACC21C}"/>
            </c:ext>
          </c:extLst>
        </c:ser>
        <c:ser>
          <c:idx val="6"/>
          <c:order val="6"/>
          <c:tx>
            <c:strRef>
              <c:f>'Mar - Abr'!$D$169</c:f>
              <c:strCache>
                <c:ptCount val="1"/>
                <c:pt idx="0">
                  <c:v> 7) Lazer </c:v>
                </c:pt>
              </c:strCache>
            </c:strRef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'Mar - Abr'!$E$169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C9B-4B36-8B8D-7D36F7ACC21C}"/>
            </c:ext>
          </c:extLst>
        </c:ser>
        <c:ser>
          <c:idx val="7"/>
          <c:order val="7"/>
          <c:tx>
            <c:strRef>
              <c:f>'Mar - Abr'!$D$170</c:f>
              <c:strCache>
                <c:ptCount val="1"/>
                <c:pt idx="0">
                  <c:v> 8) Outras Desp.  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'Mar - Abr'!$E$170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DC9B-4B36-8B8D-7D36F7ACC21C}"/>
            </c:ext>
          </c:extLst>
        </c:ser>
        <c:ser>
          <c:idx val="8"/>
          <c:order val="8"/>
          <c:tx>
            <c:strRef>
              <c:f>'Mar - Abr'!$D$171</c:f>
              <c:strCache>
                <c:ptCount val="1"/>
                <c:pt idx="0">
                  <c:v> 9) Desp. Extraord. </c:v>
                </c:pt>
              </c:strCache>
            </c:strRef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'Mar - Abr'!$E$171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DC9B-4B36-8B8D-7D36F7ACC2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98180464"/>
        <c:axId val="1"/>
      </c:barChart>
      <c:catAx>
        <c:axId val="1398180464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139818046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66754689874292028"/>
          <c:y val="4.2735321985166788E-2"/>
          <c:w val="0.9762544550352259"/>
          <c:h val="0.94872196991973523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69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78" l="0.78740157499999996" r="0.78740157499999996" t="0.98425196899999978" header="0.49212598500000021" footer="0.4921259850000002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7110238250476"/>
          <c:y val="7.0393552649336916E-2"/>
          <c:w val="0.48958411150632142"/>
          <c:h val="0.848863429006709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'Mar - Abr'!$H$163</c:f>
              <c:strCache>
                <c:ptCount val="1"/>
                <c:pt idx="0">
                  <c:v> 1) Habitação 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'Mar - Abr'!$I$163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58-4052-83F3-36D636F0951E}"/>
            </c:ext>
          </c:extLst>
        </c:ser>
        <c:ser>
          <c:idx val="1"/>
          <c:order val="1"/>
          <c:tx>
            <c:strRef>
              <c:f>'Mar - Abr'!$H$164</c:f>
              <c:strCache>
                <c:ptCount val="1"/>
                <c:pt idx="0">
                  <c:v> 2) Alimentação 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'Mar - Abr'!$I$164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658-4052-83F3-36D636F0951E}"/>
            </c:ext>
          </c:extLst>
        </c:ser>
        <c:ser>
          <c:idx val="2"/>
          <c:order val="2"/>
          <c:tx>
            <c:strRef>
              <c:f>'Mar - Abr'!$H$165</c:f>
              <c:strCache>
                <c:ptCount val="1"/>
                <c:pt idx="0">
                  <c:v> 3) Saúde 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'Mar - Abr'!$I$165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658-4052-83F3-36D636F0951E}"/>
            </c:ext>
          </c:extLst>
        </c:ser>
        <c:ser>
          <c:idx val="3"/>
          <c:order val="3"/>
          <c:tx>
            <c:strRef>
              <c:f>'Mar - Abr'!$H$166</c:f>
              <c:strCache>
                <c:ptCount val="1"/>
                <c:pt idx="0">
                  <c:v> 4) Educação 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'Mar - Abr'!$I$166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658-4052-83F3-36D636F0951E}"/>
            </c:ext>
          </c:extLst>
        </c:ser>
        <c:ser>
          <c:idx val="4"/>
          <c:order val="4"/>
          <c:tx>
            <c:strRef>
              <c:f>'Mar - Abr'!$H$167</c:f>
              <c:strCache>
                <c:ptCount val="1"/>
                <c:pt idx="0">
                  <c:v> 5) Desp. Pessoais 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'Mar - Abr'!$I$167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658-4052-83F3-36D636F0951E}"/>
            </c:ext>
          </c:extLst>
        </c:ser>
        <c:ser>
          <c:idx val="5"/>
          <c:order val="5"/>
          <c:tx>
            <c:strRef>
              <c:f>'Mar - Abr'!$H$168</c:f>
              <c:strCache>
                <c:ptCount val="1"/>
                <c:pt idx="0">
                  <c:v> 6) Transporte 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'Mar - Abr'!$I$168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D658-4052-83F3-36D636F0951E}"/>
            </c:ext>
          </c:extLst>
        </c:ser>
        <c:ser>
          <c:idx val="6"/>
          <c:order val="6"/>
          <c:tx>
            <c:strRef>
              <c:f>'Mar - Abr'!$H$169</c:f>
              <c:strCache>
                <c:ptCount val="1"/>
                <c:pt idx="0">
                  <c:v> 7) Lazer </c:v>
                </c:pt>
              </c:strCache>
            </c:strRef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'Mar - Abr'!$I$169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658-4052-83F3-36D636F0951E}"/>
            </c:ext>
          </c:extLst>
        </c:ser>
        <c:ser>
          <c:idx val="7"/>
          <c:order val="7"/>
          <c:tx>
            <c:strRef>
              <c:f>'Mar - Abr'!$H$170</c:f>
              <c:strCache>
                <c:ptCount val="1"/>
                <c:pt idx="0">
                  <c:v> 8) Outras Desp.  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'Mar - Abr'!$I$170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D658-4052-83F3-36D636F0951E}"/>
            </c:ext>
          </c:extLst>
        </c:ser>
        <c:ser>
          <c:idx val="8"/>
          <c:order val="8"/>
          <c:tx>
            <c:strRef>
              <c:f>'Mar - Abr'!$H$171</c:f>
              <c:strCache>
                <c:ptCount val="1"/>
                <c:pt idx="0">
                  <c:v> 9) Desp. Extraord. </c:v>
                </c:pt>
              </c:strCache>
            </c:strRef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'Mar - Abr'!$I$171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D658-4052-83F3-36D636F095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98226544"/>
        <c:axId val="1"/>
      </c:barChart>
      <c:catAx>
        <c:axId val="1398226544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139822654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66754700517316601"/>
          <c:y val="5.1282386382200153E-2"/>
          <c:w val="0.97625440619394865"/>
          <c:h val="0.9487219699197351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69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038" footer="0.49212598500000038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7110238250476"/>
          <c:y val="7.0393552649336916E-2"/>
          <c:w val="0.48958411150632142"/>
          <c:h val="0.848863429006709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'Mai - Jun'!$D$163</c:f>
              <c:strCache>
                <c:ptCount val="1"/>
                <c:pt idx="0">
                  <c:v> 1) Habitação 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'Mai - Jun'!$E$163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EB6-4B29-901F-A214838A264B}"/>
            </c:ext>
          </c:extLst>
        </c:ser>
        <c:ser>
          <c:idx val="1"/>
          <c:order val="1"/>
          <c:tx>
            <c:strRef>
              <c:f>'Mai - Jun'!$D$164</c:f>
              <c:strCache>
                <c:ptCount val="1"/>
                <c:pt idx="0">
                  <c:v> 2) Alimentação 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'Mai - Jun'!$E$164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EB6-4B29-901F-A214838A264B}"/>
            </c:ext>
          </c:extLst>
        </c:ser>
        <c:ser>
          <c:idx val="2"/>
          <c:order val="2"/>
          <c:tx>
            <c:strRef>
              <c:f>'Mai - Jun'!$D$165</c:f>
              <c:strCache>
                <c:ptCount val="1"/>
                <c:pt idx="0">
                  <c:v> 3) Saúde 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'Mai - Jun'!$E$165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EB6-4B29-901F-A214838A264B}"/>
            </c:ext>
          </c:extLst>
        </c:ser>
        <c:ser>
          <c:idx val="3"/>
          <c:order val="3"/>
          <c:tx>
            <c:strRef>
              <c:f>'Mai - Jun'!$D$166</c:f>
              <c:strCache>
                <c:ptCount val="1"/>
                <c:pt idx="0">
                  <c:v> 4) Educação 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'Mai - Jun'!$E$166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EB6-4B29-901F-A214838A264B}"/>
            </c:ext>
          </c:extLst>
        </c:ser>
        <c:ser>
          <c:idx val="4"/>
          <c:order val="4"/>
          <c:tx>
            <c:strRef>
              <c:f>'Mai - Jun'!$D$167</c:f>
              <c:strCache>
                <c:ptCount val="1"/>
                <c:pt idx="0">
                  <c:v> 5) Desp. Pessoais 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'Mai - Jun'!$E$167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EB6-4B29-901F-A214838A264B}"/>
            </c:ext>
          </c:extLst>
        </c:ser>
        <c:ser>
          <c:idx val="5"/>
          <c:order val="5"/>
          <c:tx>
            <c:strRef>
              <c:f>'Mai - Jun'!$D$168</c:f>
              <c:strCache>
                <c:ptCount val="1"/>
                <c:pt idx="0">
                  <c:v> 6) Transporte 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'Mai - Jun'!$E$168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EB6-4B29-901F-A214838A264B}"/>
            </c:ext>
          </c:extLst>
        </c:ser>
        <c:ser>
          <c:idx val="6"/>
          <c:order val="6"/>
          <c:tx>
            <c:strRef>
              <c:f>'Mai - Jun'!$D$169</c:f>
              <c:strCache>
                <c:ptCount val="1"/>
                <c:pt idx="0">
                  <c:v> 7) Lazer </c:v>
                </c:pt>
              </c:strCache>
            </c:strRef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'Mai - Jun'!$E$169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EB6-4B29-901F-A214838A264B}"/>
            </c:ext>
          </c:extLst>
        </c:ser>
        <c:ser>
          <c:idx val="7"/>
          <c:order val="7"/>
          <c:tx>
            <c:strRef>
              <c:f>'Mai - Jun'!$D$170</c:f>
              <c:strCache>
                <c:ptCount val="1"/>
                <c:pt idx="0">
                  <c:v> 8) Outras Desp.  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'Mai - Jun'!$E$170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7EB6-4B29-901F-A214838A264B}"/>
            </c:ext>
          </c:extLst>
        </c:ser>
        <c:ser>
          <c:idx val="8"/>
          <c:order val="8"/>
          <c:tx>
            <c:strRef>
              <c:f>'Mai - Jun'!$D$171</c:f>
              <c:strCache>
                <c:ptCount val="1"/>
                <c:pt idx="0">
                  <c:v> 9) Desp. Extraord. </c:v>
                </c:pt>
              </c:strCache>
            </c:strRef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'Mai - Jun'!$E$171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7EB6-4B29-901F-A214838A26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98182384"/>
        <c:axId val="1"/>
      </c:barChart>
      <c:catAx>
        <c:axId val="1398182384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139818238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66754689874292028"/>
          <c:y val="4.2735321985166788E-2"/>
          <c:w val="0.9762544550352259"/>
          <c:h val="0.94872196991973523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69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038" footer="0.49212598500000038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7110238250476"/>
          <c:y val="7.0393552649336943E-2"/>
          <c:w val="0.48958411150632142"/>
          <c:h val="0.848863429006709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'Mai - Jun'!$H$163</c:f>
              <c:strCache>
                <c:ptCount val="1"/>
                <c:pt idx="0">
                  <c:v> 1) Habitação 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'Mai - Jun'!$I$163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26E-40FB-8D1E-D5C8B57E2979}"/>
            </c:ext>
          </c:extLst>
        </c:ser>
        <c:ser>
          <c:idx val="1"/>
          <c:order val="1"/>
          <c:tx>
            <c:strRef>
              <c:f>'Mai - Jun'!$H$164</c:f>
              <c:strCache>
                <c:ptCount val="1"/>
                <c:pt idx="0">
                  <c:v> 2) Alimentação 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'Mai - Jun'!$I$164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26E-40FB-8D1E-D5C8B57E2979}"/>
            </c:ext>
          </c:extLst>
        </c:ser>
        <c:ser>
          <c:idx val="2"/>
          <c:order val="2"/>
          <c:tx>
            <c:strRef>
              <c:f>'Mai - Jun'!$H$165</c:f>
              <c:strCache>
                <c:ptCount val="1"/>
                <c:pt idx="0">
                  <c:v> 3) Saúde 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'Mai - Jun'!$I$165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26E-40FB-8D1E-D5C8B57E2979}"/>
            </c:ext>
          </c:extLst>
        </c:ser>
        <c:ser>
          <c:idx val="3"/>
          <c:order val="3"/>
          <c:tx>
            <c:strRef>
              <c:f>'Mai - Jun'!$H$166</c:f>
              <c:strCache>
                <c:ptCount val="1"/>
                <c:pt idx="0">
                  <c:v> 4) Educação 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'Mai - Jun'!$I$166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26E-40FB-8D1E-D5C8B57E2979}"/>
            </c:ext>
          </c:extLst>
        </c:ser>
        <c:ser>
          <c:idx val="4"/>
          <c:order val="4"/>
          <c:tx>
            <c:strRef>
              <c:f>'Mai - Jun'!$H$167</c:f>
              <c:strCache>
                <c:ptCount val="1"/>
                <c:pt idx="0">
                  <c:v> 5) Desp. Pessoais 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'Mai - Jun'!$I$167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26E-40FB-8D1E-D5C8B57E2979}"/>
            </c:ext>
          </c:extLst>
        </c:ser>
        <c:ser>
          <c:idx val="5"/>
          <c:order val="5"/>
          <c:tx>
            <c:strRef>
              <c:f>'Mai - Jun'!$H$168</c:f>
              <c:strCache>
                <c:ptCount val="1"/>
                <c:pt idx="0">
                  <c:v> 6) Transporte 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'Mai - Jun'!$I$168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26E-40FB-8D1E-D5C8B57E2979}"/>
            </c:ext>
          </c:extLst>
        </c:ser>
        <c:ser>
          <c:idx val="6"/>
          <c:order val="6"/>
          <c:tx>
            <c:strRef>
              <c:f>'Mai - Jun'!$H$169</c:f>
              <c:strCache>
                <c:ptCount val="1"/>
                <c:pt idx="0">
                  <c:v> 7) Lazer </c:v>
                </c:pt>
              </c:strCache>
            </c:strRef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'Mai - Jun'!$I$169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26E-40FB-8D1E-D5C8B57E2979}"/>
            </c:ext>
          </c:extLst>
        </c:ser>
        <c:ser>
          <c:idx val="7"/>
          <c:order val="7"/>
          <c:tx>
            <c:strRef>
              <c:f>'Mai - Jun'!$H$170</c:f>
              <c:strCache>
                <c:ptCount val="1"/>
                <c:pt idx="0">
                  <c:v> 8) Outras Desp.  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'Mai - Jun'!$I$170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26E-40FB-8D1E-D5C8B57E2979}"/>
            </c:ext>
          </c:extLst>
        </c:ser>
        <c:ser>
          <c:idx val="8"/>
          <c:order val="8"/>
          <c:tx>
            <c:strRef>
              <c:f>'Mai - Jun'!$H$171</c:f>
              <c:strCache>
                <c:ptCount val="1"/>
                <c:pt idx="0">
                  <c:v> 9) Desp. Extraord. </c:v>
                </c:pt>
              </c:strCache>
            </c:strRef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'Mai - Jun'!$I$171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C26E-40FB-8D1E-D5C8B57E29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98206864"/>
        <c:axId val="1"/>
      </c:barChart>
      <c:catAx>
        <c:axId val="1398206864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139820686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66754700517316601"/>
          <c:y val="5.1282386382200153E-2"/>
          <c:w val="0.97625440619394865"/>
          <c:h val="0.9487219699197351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69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054" footer="0.49212598500000054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7110238250476"/>
          <c:y val="7.0393552649336943E-2"/>
          <c:w val="0.48958411150632142"/>
          <c:h val="0.848863429006709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'Jul - Ago'!$D$163</c:f>
              <c:strCache>
                <c:ptCount val="1"/>
                <c:pt idx="0">
                  <c:v> 1) Habitação 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'Jul - Ago'!$E$163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59F-4F65-8809-CD1E2BA379F3}"/>
            </c:ext>
          </c:extLst>
        </c:ser>
        <c:ser>
          <c:idx val="1"/>
          <c:order val="1"/>
          <c:tx>
            <c:strRef>
              <c:f>'Jul - Ago'!$D$164</c:f>
              <c:strCache>
                <c:ptCount val="1"/>
                <c:pt idx="0">
                  <c:v> 2) Alimentação 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'Jul - Ago'!$E$164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59F-4F65-8809-CD1E2BA379F3}"/>
            </c:ext>
          </c:extLst>
        </c:ser>
        <c:ser>
          <c:idx val="2"/>
          <c:order val="2"/>
          <c:tx>
            <c:strRef>
              <c:f>'Jul - Ago'!$D$165</c:f>
              <c:strCache>
                <c:ptCount val="1"/>
                <c:pt idx="0">
                  <c:v> 3) Saúde 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'Jul - Ago'!$E$165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59F-4F65-8809-CD1E2BA379F3}"/>
            </c:ext>
          </c:extLst>
        </c:ser>
        <c:ser>
          <c:idx val="3"/>
          <c:order val="3"/>
          <c:tx>
            <c:strRef>
              <c:f>'Jul - Ago'!$D$166</c:f>
              <c:strCache>
                <c:ptCount val="1"/>
                <c:pt idx="0">
                  <c:v> 4) Educação 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'Jul - Ago'!$E$166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59F-4F65-8809-CD1E2BA379F3}"/>
            </c:ext>
          </c:extLst>
        </c:ser>
        <c:ser>
          <c:idx val="4"/>
          <c:order val="4"/>
          <c:tx>
            <c:strRef>
              <c:f>'Jul - Ago'!$D$167</c:f>
              <c:strCache>
                <c:ptCount val="1"/>
                <c:pt idx="0">
                  <c:v> 5) Desp. Pessoais 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'Jul - Ago'!$E$167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59F-4F65-8809-CD1E2BA379F3}"/>
            </c:ext>
          </c:extLst>
        </c:ser>
        <c:ser>
          <c:idx val="5"/>
          <c:order val="5"/>
          <c:tx>
            <c:strRef>
              <c:f>'Jul - Ago'!$D$168</c:f>
              <c:strCache>
                <c:ptCount val="1"/>
                <c:pt idx="0">
                  <c:v> 6) Transporte 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'Jul - Ago'!$E$168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59F-4F65-8809-CD1E2BA379F3}"/>
            </c:ext>
          </c:extLst>
        </c:ser>
        <c:ser>
          <c:idx val="6"/>
          <c:order val="6"/>
          <c:tx>
            <c:strRef>
              <c:f>'Jul - Ago'!$D$169</c:f>
              <c:strCache>
                <c:ptCount val="1"/>
                <c:pt idx="0">
                  <c:v> 7) Lazer </c:v>
                </c:pt>
              </c:strCache>
            </c:strRef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'Jul - Ago'!$E$169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59F-4F65-8809-CD1E2BA379F3}"/>
            </c:ext>
          </c:extLst>
        </c:ser>
        <c:ser>
          <c:idx val="7"/>
          <c:order val="7"/>
          <c:tx>
            <c:strRef>
              <c:f>'Jul - Ago'!$D$170</c:f>
              <c:strCache>
                <c:ptCount val="1"/>
                <c:pt idx="0">
                  <c:v> 8) Outras Desp.  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'Jul - Ago'!$E$170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959F-4F65-8809-CD1E2BA379F3}"/>
            </c:ext>
          </c:extLst>
        </c:ser>
        <c:ser>
          <c:idx val="8"/>
          <c:order val="8"/>
          <c:tx>
            <c:strRef>
              <c:f>'Jul - Ago'!$D$171</c:f>
              <c:strCache>
                <c:ptCount val="1"/>
                <c:pt idx="0">
                  <c:v> 9) Desp. Extraord. </c:v>
                </c:pt>
              </c:strCache>
            </c:strRef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'Jul - Ago'!$E$171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959F-4F65-8809-CD1E2BA379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34550576"/>
        <c:axId val="1"/>
      </c:barChart>
      <c:catAx>
        <c:axId val="834550576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834550576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66754689874292028"/>
          <c:y val="4.2735321985166788E-2"/>
          <c:w val="0.9762544550352259"/>
          <c:h val="0.94872196991973523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69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054" footer="0.49212598500000054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7110238250476"/>
          <c:y val="7.0393552649336971E-2"/>
          <c:w val="0.48958411150632142"/>
          <c:h val="0.848863429006709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'Jul - Ago'!$H$163</c:f>
              <c:strCache>
                <c:ptCount val="1"/>
                <c:pt idx="0">
                  <c:v> 1) Habitação 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'Jul - Ago'!$I$163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3BE-4996-8276-66C82A7723A2}"/>
            </c:ext>
          </c:extLst>
        </c:ser>
        <c:ser>
          <c:idx val="1"/>
          <c:order val="1"/>
          <c:tx>
            <c:strRef>
              <c:f>'Jul - Ago'!$H$164</c:f>
              <c:strCache>
                <c:ptCount val="1"/>
                <c:pt idx="0">
                  <c:v> 2) Alimentação 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'Jul - Ago'!$I$164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3BE-4996-8276-66C82A7723A2}"/>
            </c:ext>
          </c:extLst>
        </c:ser>
        <c:ser>
          <c:idx val="2"/>
          <c:order val="2"/>
          <c:tx>
            <c:strRef>
              <c:f>'Jul - Ago'!$H$165</c:f>
              <c:strCache>
                <c:ptCount val="1"/>
                <c:pt idx="0">
                  <c:v> 3) Saúde 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'Jul - Ago'!$I$165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3BE-4996-8276-66C82A7723A2}"/>
            </c:ext>
          </c:extLst>
        </c:ser>
        <c:ser>
          <c:idx val="3"/>
          <c:order val="3"/>
          <c:tx>
            <c:strRef>
              <c:f>'Jul - Ago'!$H$166</c:f>
              <c:strCache>
                <c:ptCount val="1"/>
                <c:pt idx="0">
                  <c:v> 4) Educação 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'Jul - Ago'!$I$166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3BE-4996-8276-66C82A7723A2}"/>
            </c:ext>
          </c:extLst>
        </c:ser>
        <c:ser>
          <c:idx val="4"/>
          <c:order val="4"/>
          <c:tx>
            <c:strRef>
              <c:f>'Jul - Ago'!$H$167</c:f>
              <c:strCache>
                <c:ptCount val="1"/>
                <c:pt idx="0">
                  <c:v> 5) Desp. Pessoais 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'Jul - Ago'!$I$167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3BE-4996-8276-66C82A7723A2}"/>
            </c:ext>
          </c:extLst>
        </c:ser>
        <c:ser>
          <c:idx val="5"/>
          <c:order val="5"/>
          <c:tx>
            <c:strRef>
              <c:f>'Jul - Ago'!$H$168</c:f>
              <c:strCache>
                <c:ptCount val="1"/>
                <c:pt idx="0">
                  <c:v> 6) Transporte 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'Jul - Ago'!$I$168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3BE-4996-8276-66C82A7723A2}"/>
            </c:ext>
          </c:extLst>
        </c:ser>
        <c:ser>
          <c:idx val="6"/>
          <c:order val="6"/>
          <c:tx>
            <c:strRef>
              <c:f>'Jul - Ago'!$H$169</c:f>
              <c:strCache>
                <c:ptCount val="1"/>
                <c:pt idx="0">
                  <c:v> 7) Lazer </c:v>
                </c:pt>
              </c:strCache>
            </c:strRef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'Jul - Ago'!$I$169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3BE-4996-8276-66C82A7723A2}"/>
            </c:ext>
          </c:extLst>
        </c:ser>
        <c:ser>
          <c:idx val="7"/>
          <c:order val="7"/>
          <c:tx>
            <c:strRef>
              <c:f>'Jul - Ago'!$H$170</c:f>
              <c:strCache>
                <c:ptCount val="1"/>
                <c:pt idx="0">
                  <c:v> 8) Outras Desp.  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'Jul - Ago'!$I$170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3BE-4996-8276-66C82A7723A2}"/>
            </c:ext>
          </c:extLst>
        </c:ser>
        <c:ser>
          <c:idx val="8"/>
          <c:order val="8"/>
          <c:tx>
            <c:strRef>
              <c:f>'Jul - Ago'!$H$171</c:f>
              <c:strCache>
                <c:ptCount val="1"/>
                <c:pt idx="0">
                  <c:v> 9) Desp. Extraord. </c:v>
                </c:pt>
              </c:strCache>
            </c:strRef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'Jul - Ago'!$I$171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C3BE-4996-8276-66C82A7723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98183344"/>
        <c:axId val="1"/>
      </c:barChart>
      <c:catAx>
        <c:axId val="1398183344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139818334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66754700517316601"/>
          <c:y val="5.1282386382200153E-2"/>
          <c:w val="0.97625440619394865"/>
          <c:h val="0.9487219699197351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69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077" footer="0.49212598500000077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7110238250476"/>
          <c:y val="7.0393552649336971E-2"/>
          <c:w val="0.48958411150632142"/>
          <c:h val="0.848863429006709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'Set - Out'!$D$163</c:f>
              <c:strCache>
                <c:ptCount val="1"/>
                <c:pt idx="0">
                  <c:v> 1) Habitação 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'Set - Out'!$E$163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91-4217-AF48-3064B8ABA300}"/>
            </c:ext>
          </c:extLst>
        </c:ser>
        <c:ser>
          <c:idx val="1"/>
          <c:order val="1"/>
          <c:tx>
            <c:strRef>
              <c:f>'Set - Out'!$D$164</c:f>
              <c:strCache>
                <c:ptCount val="1"/>
                <c:pt idx="0">
                  <c:v> 2) Alimentação 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'Set - Out'!$E$164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491-4217-AF48-3064B8ABA300}"/>
            </c:ext>
          </c:extLst>
        </c:ser>
        <c:ser>
          <c:idx val="2"/>
          <c:order val="2"/>
          <c:tx>
            <c:strRef>
              <c:f>'Set - Out'!$D$165</c:f>
              <c:strCache>
                <c:ptCount val="1"/>
                <c:pt idx="0">
                  <c:v> 3) Saúde 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'Set - Out'!$E$165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491-4217-AF48-3064B8ABA300}"/>
            </c:ext>
          </c:extLst>
        </c:ser>
        <c:ser>
          <c:idx val="3"/>
          <c:order val="3"/>
          <c:tx>
            <c:strRef>
              <c:f>'Set - Out'!$D$166</c:f>
              <c:strCache>
                <c:ptCount val="1"/>
                <c:pt idx="0">
                  <c:v> 4) Educação 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'Set - Out'!$E$166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491-4217-AF48-3064B8ABA300}"/>
            </c:ext>
          </c:extLst>
        </c:ser>
        <c:ser>
          <c:idx val="4"/>
          <c:order val="4"/>
          <c:tx>
            <c:strRef>
              <c:f>'Set - Out'!$D$167</c:f>
              <c:strCache>
                <c:ptCount val="1"/>
                <c:pt idx="0">
                  <c:v> 5) Desp. Pessoais 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'Set - Out'!$E$167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491-4217-AF48-3064B8ABA300}"/>
            </c:ext>
          </c:extLst>
        </c:ser>
        <c:ser>
          <c:idx val="5"/>
          <c:order val="5"/>
          <c:tx>
            <c:strRef>
              <c:f>'Set - Out'!$D$168</c:f>
              <c:strCache>
                <c:ptCount val="1"/>
                <c:pt idx="0">
                  <c:v> 6) Transporte 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'Set - Out'!$E$168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491-4217-AF48-3064B8ABA300}"/>
            </c:ext>
          </c:extLst>
        </c:ser>
        <c:ser>
          <c:idx val="6"/>
          <c:order val="6"/>
          <c:tx>
            <c:strRef>
              <c:f>'Set - Out'!$D$169</c:f>
              <c:strCache>
                <c:ptCount val="1"/>
                <c:pt idx="0">
                  <c:v> 7) Lazer </c:v>
                </c:pt>
              </c:strCache>
            </c:strRef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'Set - Out'!$E$169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491-4217-AF48-3064B8ABA300}"/>
            </c:ext>
          </c:extLst>
        </c:ser>
        <c:ser>
          <c:idx val="7"/>
          <c:order val="7"/>
          <c:tx>
            <c:strRef>
              <c:f>'Set - Out'!$D$170</c:f>
              <c:strCache>
                <c:ptCount val="1"/>
                <c:pt idx="0">
                  <c:v> 8) Outras Desp.  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'Set - Out'!$E$170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3491-4217-AF48-3064B8ABA300}"/>
            </c:ext>
          </c:extLst>
        </c:ser>
        <c:ser>
          <c:idx val="8"/>
          <c:order val="8"/>
          <c:tx>
            <c:strRef>
              <c:f>'Set - Out'!$D$171</c:f>
              <c:strCache>
                <c:ptCount val="1"/>
                <c:pt idx="0">
                  <c:v> 9) Desp. Extraord. </c:v>
                </c:pt>
              </c:strCache>
            </c:strRef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'Set - Out'!$E$171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3491-4217-AF48-3064B8ABA3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98219344"/>
        <c:axId val="1"/>
      </c:barChart>
      <c:catAx>
        <c:axId val="1398219344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139821934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66754689874292028"/>
          <c:y val="4.2735321985166788E-2"/>
          <c:w val="0.9762544550352259"/>
          <c:h val="0.94872196991973523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69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077" footer="0.49212598500000077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7110238250476"/>
          <c:y val="7.0393552649336999E-2"/>
          <c:w val="0.48958411150632142"/>
          <c:h val="0.848863429006709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'Set - Out'!$H$163</c:f>
              <c:strCache>
                <c:ptCount val="1"/>
                <c:pt idx="0">
                  <c:v> 1) Habitação 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'Set - Out'!$I$163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E44-46F0-A87B-D73767BA994D}"/>
            </c:ext>
          </c:extLst>
        </c:ser>
        <c:ser>
          <c:idx val="1"/>
          <c:order val="1"/>
          <c:tx>
            <c:strRef>
              <c:f>'Set - Out'!$H$164</c:f>
              <c:strCache>
                <c:ptCount val="1"/>
                <c:pt idx="0">
                  <c:v> 2) Alimentação 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'Set - Out'!$I$164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E44-46F0-A87B-D73767BA994D}"/>
            </c:ext>
          </c:extLst>
        </c:ser>
        <c:ser>
          <c:idx val="2"/>
          <c:order val="2"/>
          <c:tx>
            <c:strRef>
              <c:f>'Set - Out'!$H$165</c:f>
              <c:strCache>
                <c:ptCount val="1"/>
                <c:pt idx="0">
                  <c:v> 3) Saúde 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'Set - Out'!$I$165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E44-46F0-A87B-D73767BA994D}"/>
            </c:ext>
          </c:extLst>
        </c:ser>
        <c:ser>
          <c:idx val="3"/>
          <c:order val="3"/>
          <c:tx>
            <c:strRef>
              <c:f>'Set - Out'!$H$166</c:f>
              <c:strCache>
                <c:ptCount val="1"/>
                <c:pt idx="0">
                  <c:v> 4) Educação 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'Set - Out'!$I$166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E44-46F0-A87B-D73767BA994D}"/>
            </c:ext>
          </c:extLst>
        </c:ser>
        <c:ser>
          <c:idx val="4"/>
          <c:order val="4"/>
          <c:tx>
            <c:strRef>
              <c:f>'Set - Out'!$H$167</c:f>
              <c:strCache>
                <c:ptCount val="1"/>
                <c:pt idx="0">
                  <c:v> 5) Desp. Pessoais 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'Set - Out'!$I$167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E44-46F0-A87B-D73767BA994D}"/>
            </c:ext>
          </c:extLst>
        </c:ser>
        <c:ser>
          <c:idx val="5"/>
          <c:order val="5"/>
          <c:tx>
            <c:strRef>
              <c:f>'Set - Out'!$H$168</c:f>
              <c:strCache>
                <c:ptCount val="1"/>
                <c:pt idx="0">
                  <c:v> 6) Transporte 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'Set - Out'!$I$168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E44-46F0-A87B-D73767BA994D}"/>
            </c:ext>
          </c:extLst>
        </c:ser>
        <c:ser>
          <c:idx val="6"/>
          <c:order val="6"/>
          <c:tx>
            <c:strRef>
              <c:f>'Set - Out'!$H$169</c:f>
              <c:strCache>
                <c:ptCount val="1"/>
                <c:pt idx="0">
                  <c:v> 7) Lazer </c:v>
                </c:pt>
              </c:strCache>
            </c:strRef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'Set - Out'!$I$169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E44-46F0-A87B-D73767BA994D}"/>
            </c:ext>
          </c:extLst>
        </c:ser>
        <c:ser>
          <c:idx val="7"/>
          <c:order val="7"/>
          <c:tx>
            <c:strRef>
              <c:f>'Set - Out'!$H$170</c:f>
              <c:strCache>
                <c:ptCount val="1"/>
                <c:pt idx="0">
                  <c:v> 8) Outras Desp.  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'Set - Out'!$I$170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FE44-46F0-A87B-D73767BA994D}"/>
            </c:ext>
          </c:extLst>
        </c:ser>
        <c:ser>
          <c:idx val="8"/>
          <c:order val="8"/>
          <c:tx>
            <c:strRef>
              <c:f>'Set - Out'!$H$171</c:f>
              <c:strCache>
                <c:ptCount val="1"/>
                <c:pt idx="0">
                  <c:v> 9) Desp. Extraord. </c:v>
                </c:pt>
              </c:strCache>
            </c:strRef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'Set - Out'!$I$171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E44-46F0-A87B-D73767BA99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98230864"/>
        <c:axId val="1"/>
      </c:barChart>
      <c:catAx>
        <c:axId val="1398230864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139823086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66754700517316601"/>
          <c:y val="5.1282386382200153E-2"/>
          <c:w val="0.97625440619394865"/>
          <c:h val="0.9487219699197351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69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093" footer="0.4921259850000009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7110238250476"/>
          <c:y val="7.0393552649336999E-2"/>
          <c:w val="0.48958411150632142"/>
          <c:h val="0.848863429006709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'Nov - Dez'!$D$163</c:f>
              <c:strCache>
                <c:ptCount val="1"/>
                <c:pt idx="0">
                  <c:v> 1) Habitação 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'Nov - Dez'!$E$163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BFC-433D-BE94-BC7535BA9BC0}"/>
            </c:ext>
          </c:extLst>
        </c:ser>
        <c:ser>
          <c:idx val="1"/>
          <c:order val="1"/>
          <c:tx>
            <c:strRef>
              <c:f>'Nov - Dez'!$D$164</c:f>
              <c:strCache>
                <c:ptCount val="1"/>
                <c:pt idx="0">
                  <c:v> 2) Alimentação 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'Nov - Dez'!$E$164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BFC-433D-BE94-BC7535BA9BC0}"/>
            </c:ext>
          </c:extLst>
        </c:ser>
        <c:ser>
          <c:idx val="2"/>
          <c:order val="2"/>
          <c:tx>
            <c:strRef>
              <c:f>'Nov - Dez'!$D$165</c:f>
              <c:strCache>
                <c:ptCount val="1"/>
                <c:pt idx="0">
                  <c:v> 3) Saúde 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'Nov - Dez'!$E$165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BFC-433D-BE94-BC7535BA9BC0}"/>
            </c:ext>
          </c:extLst>
        </c:ser>
        <c:ser>
          <c:idx val="3"/>
          <c:order val="3"/>
          <c:tx>
            <c:strRef>
              <c:f>'Nov - Dez'!$D$166</c:f>
              <c:strCache>
                <c:ptCount val="1"/>
                <c:pt idx="0">
                  <c:v> 4) Educação 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'Nov - Dez'!$E$166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BFC-433D-BE94-BC7535BA9BC0}"/>
            </c:ext>
          </c:extLst>
        </c:ser>
        <c:ser>
          <c:idx val="4"/>
          <c:order val="4"/>
          <c:tx>
            <c:strRef>
              <c:f>'Nov - Dez'!$D$167</c:f>
              <c:strCache>
                <c:ptCount val="1"/>
                <c:pt idx="0">
                  <c:v> 5) Desp. Pessoais 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'Nov - Dez'!$E$167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BFC-433D-BE94-BC7535BA9BC0}"/>
            </c:ext>
          </c:extLst>
        </c:ser>
        <c:ser>
          <c:idx val="5"/>
          <c:order val="5"/>
          <c:tx>
            <c:strRef>
              <c:f>'Nov - Dez'!$D$168</c:f>
              <c:strCache>
                <c:ptCount val="1"/>
                <c:pt idx="0">
                  <c:v> 6) Transporte 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'Nov - Dez'!$E$168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BFC-433D-BE94-BC7535BA9BC0}"/>
            </c:ext>
          </c:extLst>
        </c:ser>
        <c:ser>
          <c:idx val="6"/>
          <c:order val="6"/>
          <c:tx>
            <c:strRef>
              <c:f>'Nov - Dez'!$D$169</c:f>
              <c:strCache>
                <c:ptCount val="1"/>
                <c:pt idx="0">
                  <c:v> 7) Lazer </c:v>
                </c:pt>
              </c:strCache>
            </c:strRef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'Nov - Dez'!$E$169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BFC-433D-BE94-BC7535BA9BC0}"/>
            </c:ext>
          </c:extLst>
        </c:ser>
        <c:ser>
          <c:idx val="7"/>
          <c:order val="7"/>
          <c:tx>
            <c:strRef>
              <c:f>'Nov - Dez'!$D$170</c:f>
              <c:strCache>
                <c:ptCount val="1"/>
                <c:pt idx="0">
                  <c:v> 8) Outras Desp.  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'Nov - Dez'!$E$170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BFC-433D-BE94-BC7535BA9BC0}"/>
            </c:ext>
          </c:extLst>
        </c:ser>
        <c:ser>
          <c:idx val="8"/>
          <c:order val="8"/>
          <c:tx>
            <c:strRef>
              <c:f>'Nov - Dez'!$D$171</c:f>
              <c:strCache>
                <c:ptCount val="1"/>
                <c:pt idx="0">
                  <c:v> 9) Desp. Extraord. </c:v>
                </c:pt>
              </c:strCache>
            </c:strRef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'Nov - Dez'!$E$171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BFC-433D-BE94-BC7535BA9B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98238544"/>
        <c:axId val="1"/>
      </c:barChart>
      <c:catAx>
        <c:axId val="1398238544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139823854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66754689874292028"/>
          <c:y val="4.2735321985166788E-2"/>
          <c:w val="0.9762544550352259"/>
          <c:h val="0.94872196991973523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69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093" footer="0.4921259850000009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7110238250476"/>
          <c:y val="7.0393552649337027E-2"/>
          <c:w val="0.48958411150632142"/>
          <c:h val="0.848863429006709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'Nov - Dez'!$H$163</c:f>
              <c:strCache>
                <c:ptCount val="1"/>
                <c:pt idx="0">
                  <c:v> 1) Habitação 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'Nov - Dez'!$I$163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3F5-4942-AB25-594F046290AD}"/>
            </c:ext>
          </c:extLst>
        </c:ser>
        <c:ser>
          <c:idx val="1"/>
          <c:order val="1"/>
          <c:tx>
            <c:strRef>
              <c:f>'Nov - Dez'!$H$164</c:f>
              <c:strCache>
                <c:ptCount val="1"/>
                <c:pt idx="0">
                  <c:v> 2) Alimentação 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'Nov - Dez'!$I$164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3F5-4942-AB25-594F046290AD}"/>
            </c:ext>
          </c:extLst>
        </c:ser>
        <c:ser>
          <c:idx val="2"/>
          <c:order val="2"/>
          <c:tx>
            <c:strRef>
              <c:f>'Nov - Dez'!$H$165</c:f>
              <c:strCache>
                <c:ptCount val="1"/>
                <c:pt idx="0">
                  <c:v> 3) Saúde 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'Nov - Dez'!$I$165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3F5-4942-AB25-594F046290AD}"/>
            </c:ext>
          </c:extLst>
        </c:ser>
        <c:ser>
          <c:idx val="3"/>
          <c:order val="3"/>
          <c:tx>
            <c:strRef>
              <c:f>'Nov - Dez'!$H$166</c:f>
              <c:strCache>
                <c:ptCount val="1"/>
                <c:pt idx="0">
                  <c:v> 4) Educação 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'Nov - Dez'!$I$166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3F5-4942-AB25-594F046290AD}"/>
            </c:ext>
          </c:extLst>
        </c:ser>
        <c:ser>
          <c:idx val="4"/>
          <c:order val="4"/>
          <c:tx>
            <c:strRef>
              <c:f>'Nov - Dez'!$H$167</c:f>
              <c:strCache>
                <c:ptCount val="1"/>
                <c:pt idx="0">
                  <c:v> 5) Desp. Pessoais 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'Nov - Dez'!$I$167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3F5-4942-AB25-594F046290AD}"/>
            </c:ext>
          </c:extLst>
        </c:ser>
        <c:ser>
          <c:idx val="5"/>
          <c:order val="5"/>
          <c:tx>
            <c:strRef>
              <c:f>'Nov - Dez'!$H$168</c:f>
              <c:strCache>
                <c:ptCount val="1"/>
                <c:pt idx="0">
                  <c:v> 6) Transporte 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'Nov - Dez'!$I$168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3F5-4942-AB25-594F046290AD}"/>
            </c:ext>
          </c:extLst>
        </c:ser>
        <c:ser>
          <c:idx val="6"/>
          <c:order val="6"/>
          <c:tx>
            <c:strRef>
              <c:f>'Nov - Dez'!$H$169</c:f>
              <c:strCache>
                <c:ptCount val="1"/>
                <c:pt idx="0">
                  <c:v> 7) Lazer </c:v>
                </c:pt>
              </c:strCache>
            </c:strRef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'Nov - Dez'!$I$169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3F5-4942-AB25-594F046290AD}"/>
            </c:ext>
          </c:extLst>
        </c:ser>
        <c:ser>
          <c:idx val="7"/>
          <c:order val="7"/>
          <c:tx>
            <c:strRef>
              <c:f>'Nov - Dez'!$H$170</c:f>
              <c:strCache>
                <c:ptCount val="1"/>
                <c:pt idx="0">
                  <c:v> 8) Outras Desp.  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'Nov - Dez'!$I$170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F3F5-4942-AB25-594F046290AD}"/>
            </c:ext>
          </c:extLst>
        </c:ser>
        <c:ser>
          <c:idx val="8"/>
          <c:order val="8"/>
          <c:tx>
            <c:strRef>
              <c:f>'Nov - Dez'!$H$171</c:f>
              <c:strCache>
                <c:ptCount val="1"/>
                <c:pt idx="0">
                  <c:v> 9) Desp. Extraord. </c:v>
                </c:pt>
              </c:strCache>
            </c:strRef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'Nov - Dez'!$I$171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3F5-4942-AB25-594F046290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98228464"/>
        <c:axId val="1"/>
      </c:barChart>
      <c:catAx>
        <c:axId val="1398228464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139822846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66754700517316601"/>
          <c:y val="5.1282386382200153E-2"/>
          <c:w val="0.97625440619394865"/>
          <c:h val="0.9487219699197351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69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15" footer="0.49212598500000115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Receitas 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20"/>
      <c:depthPercent val="100"/>
      <c:rAngAx val="1"/>
    </c:view3D>
    <c:floor>
      <c:thickness val="0"/>
    </c:floor>
    <c:sideWall>
      <c:thickness val="0"/>
      <c:spPr>
        <a:solidFill>
          <a:schemeClr val="bg1">
            <a:lumMod val="85000"/>
          </a:schemeClr>
        </a:solidFill>
      </c:spPr>
    </c:sideWall>
    <c:backWall>
      <c:thickness val="0"/>
      <c:spPr>
        <a:solidFill>
          <a:schemeClr val="bg1">
            <a:lumMod val="85000"/>
          </a:schemeClr>
        </a:solidFill>
      </c:spPr>
    </c:backWall>
    <c:plotArea>
      <c:layout>
        <c:manualLayout>
          <c:layoutTarget val="inner"/>
          <c:xMode val="edge"/>
          <c:yMode val="edge"/>
          <c:x val="0.15048561524102991"/>
          <c:y val="0.21989528795811519"/>
          <c:w val="0.61165121033450864"/>
          <c:h val="0.64921465968586389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Gráficos!$A$5</c:f>
              <c:strCache>
                <c:ptCount val="1"/>
                <c:pt idx="0">
                  <c:v>Janeiro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A43-49B1-8DE6-B2273639408B}"/>
            </c:ext>
          </c:extLst>
        </c:ser>
        <c:ser>
          <c:idx val="1"/>
          <c:order val="1"/>
          <c:tx>
            <c:strRef>
              <c:f>Gráficos!$A$6</c:f>
              <c:strCache>
                <c:ptCount val="1"/>
                <c:pt idx="0">
                  <c:v>Fevereiro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A43-49B1-8DE6-B2273639408B}"/>
            </c:ext>
          </c:extLst>
        </c:ser>
        <c:ser>
          <c:idx val="2"/>
          <c:order val="2"/>
          <c:tx>
            <c:strRef>
              <c:f>Gráficos!$A$7</c:f>
              <c:strCache>
                <c:ptCount val="1"/>
                <c:pt idx="0">
                  <c:v>Março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A43-49B1-8DE6-B2273639408B}"/>
            </c:ext>
          </c:extLst>
        </c:ser>
        <c:ser>
          <c:idx val="3"/>
          <c:order val="3"/>
          <c:tx>
            <c:strRef>
              <c:f>Gráficos!$A$8</c:f>
              <c:strCache>
                <c:ptCount val="1"/>
                <c:pt idx="0">
                  <c:v>Abril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A43-49B1-8DE6-B2273639408B}"/>
            </c:ext>
          </c:extLst>
        </c:ser>
        <c:ser>
          <c:idx val="4"/>
          <c:order val="4"/>
          <c:tx>
            <c:strRef>
              <c:f>Gráficos!$A$9</c:f>
              <c:strCache>
                <c:ptCount val="1"/>
                <c:pt idx="0">
                  <c:v>Maio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A43-49B1-8DE6-B2273639408B}"/>
            </c:ext>
          </c:extLst>
        </c:ser>
        <c:ser>
          <c:idx val="5"/>
          <c:order val="5"/>
          <c:tx>
            <c:strRef>
              <c:f>Gráficos!$A$10</c:f>
              <c:strCache>
                <c:ptCount val="1"/>
                <c:pt idx="0">
                  <c:v>Junho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Gráficos!$B$10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A43-49B1-8DE6-B2273639408B}"/>
            </c:ext>
          </c:extLst>
        </c:ser>
        <c:ser>
          <c:idx val="6"/>
          <c:order val="6"/>
          <c:tx>
            <c:strRef>
              <c:f>Gráficos!$A$11</c:f>
              <c:strCache>
                <c:ptCount val="1"/>
                <c:pt idx="0">
                  <c:v>Julho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Gráficos!$B$11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A43-49B1-8DE6-B2273639408B}"/>
            </c:ext>
          </c:extLst>
        </c:ser>
        <c:ser>
          <c:idx val="7"/>
          <c:order val="7"/>
          <c:tx>
            <c:strRef>
              <c:f>Gráficos!$A$12</c:f>
              <c:strCache>
                <c:ptCount val="1"/>
                <c:pt idx="0">
                  <c:v>Agosto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Gráficos!$B$12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BA43-49B1-8DE6-B2273639408B}"/>
            </c:ext>
          </c:extLst>
        </c:ser>
        <c:ser>
          <c:idx val="8"/>
          <c:order val="8"/>
          <c:tx>
            <c:strRef>
              <c:f>Gráficos!$A$13</c:f>
              <c:strCache>
                <c:ptCount val="1"/>
                <c:pt idx="0">
                  <c:v>Setembro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Gráficos!$B$13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BA43-49B1-8DE6-B2273639408B}"/>
            </c:ext>
          </c:extLst>
        </c:ser>
        <c:ser>
          <c:idx val="9"/>
          <c:order val="9"/>
          <c:tx>
            <c:strRef>
              <c:f>Gráficos!$A$14</c:f>
              <c:strCache>
                <c:ptCount val="1"/>
                <c:pt idx="0">
                  <c:v>Outubro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Gráficos!$B$14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BA43-49B1-8DE6-B2273639408B}"/>
            </c:ext>
          </c:extLst>
        </c:ser>
        <c:ser>
          <c:idx val="10"/>
          <c:order val="10"/>
          <c:tx>
            <c:strRef>
              <c:f>Gráficos!$A$15</c:f>
              <c:strCache>
                <c:ptCount val="1"/>
                <c:pt idx="0">
                  <c:v>Novembro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Gráficos!$B$15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BA43-49B1-8DE6-B2273639408B}"/>
            </c:ext>
          </c:extLst>
        </c:ser>
        <c:ser>
          <c:idx val="11"/>
          <c:order val="11"/>
          <c:tx>
            <c:strRef>
              <c:f>Gráficos!$A$16</c:f>
              <c:strCache>
                <c:ptCount val="1"/>
                <c:pt idx="0">
                  <c:v>Dezembro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Gráficos!$B$16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BA43-49B1-8DE6-B227363940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1235502688"/>
        <c:axId val="1"/>
        <c:axId val="0"/>
      </c:bar3DChart>
      <c:catAx>
        <c:axId val="123550268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/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23550268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9369033967841396"/>
          <c:y val="3.1413612565445025E-2"/>
          <c:w val="0.18203908977397243"/>
          <c:h val="0.88481675392670156"/>
        </c:manualLayout>
      </c:layout>
      <c:overlay val="0"/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txPr>
    <a:bodyPr/>
    <a:lstStyle/>
    <a:p>
      <a:pPr>
        <a:defRPr sz="8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Despesas 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20"/>
      <c:depthPercent val="100"/>
      <c:rAngAx val="1"/>
    </c:view3D>
    <c:floor>
      <c:thickness val="0"/>
    </c:floor>
    <c:sideWall>
      <c:thickness val="0"/>
      <c:spPr>
        <a:solidFill>
          <a:schemeClr val="bg1">
            <a:lumMod val="85000"/>
          </a:schemeClr>
        </a:solidFill>
      </c:spPr>
    </c:sideWall>
    <c:backWall>
      <c:thickness val="0"/>
      <c:spPr>
        <a:solidFill>
          <a:schemeClr val="bg1">
            <a:lumMod val="85000"/>
          </a:schemeClr>
        </a:solidFill>
      </c:spPr>
    </c:backWall>
    <c:plotArea>
      <c:layout>
        <c:manualLayout>
          <c:layoutTarget val="inner"/>
          <c:xMode val="edge"/>
          <c:yMode val="edge"/>
          <c:x val="0.15085193994245158"/>
          <c:y val="0.21989528795811519"/>
          <c:w val="0.61314014299190001"/>
          <c:h val="0.64921465968586389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Gráficos!$A$5</c:f>
              <c:strCache>
                <c:ptCount val="1"/>
                <c:pt idx="0">
                  <c:v>Janeiro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E3E-4074-8BE6-F4F9F45293A6}"/>
            </c:ext>
          </c:extLst>
        </c:ser>
        <c:ser>
          <c:idx val="1"/>
          <c:order val="1"/>
          <c:tx>
            <c:strRef>
              <c:f>Gráficos!$A$6</c:f>
              <c:strCache>
                <c:ptCount val="1"/>
                <c:pt idx="0">
                  <c:v>Fevereiro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E3E-4074-8BE6-F4F9F45293A6}"/>
            </c:ext>
          </c:extLst>
        </c:ser>
        <c:ser>
          <c:idx val="2"/>
          <c:order val="2"/>
          <c:tx>
            <c:strRef>
              <c:f>Gráficos!$A$7</c:f>
              <c:strCache>
                <c:ptCount val="1"/>
                <c:pt idx="0">
                  <c:v>Março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E3E-4074-8BE6-F4F9F45293A6}"/>
            </c:ext>
          </c:extLst>
        </c:ser>
        <c:ser>
          <c:idx val="3"/>
          <c:order val="3"/>
          <c:tx>
            <c:strRef>
              <c:f>Gráficos!$A$8</c:f>
              <c:strCache>
                <c:ptCount val="1"/>
                <c:pt idx="0">
                  <c:v>Abril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E3E-4074-8BE6-F4F9F45293A6}"/>
            </c:ext>
          </c:extLst>
        </c:ser>
        <c:ser>
          <c:idx val="4"/>
          <c:order val="4"/>
          <c:tx>
            <c:strRef>
              <c:f>Gráficos!$A$9</c:f>
              <c:strCache>
                <c:ptCount val="1"/>
                <c:pt idx="0">
                  <c:v>Maio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E3E-4074-8BE6-F4F9F45293A6}"/>
            </c:ext>
          </c:extLst>
        </c:ser>
        <c:ser>
          <c:idx val="5"/>
          <c:order val="5"/>
          <c:tx>
            <c:strRef>
              <c:f>Gráficos!$A$10</c:f>
              <c:strCache>
                <c:ptCount val="1"/>
                <c:pt idx="0">
                  <c:v>Junho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Gráficos!$C$10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E3E-4074-8BE6-F4F9F45293A6}"/>
            </c:ext>
          </c:extLst>
        </c:ser>
        <c:ser>
          <c:idx val="6"/>
          <c:order val="6"/>
          <c:tx>
            <c:strRef>
              <c:f>Gráficos!$A$11</c:f>
              <c:strCache>
                <c:ptCount val="1"/>
                <c:pt idx="0">
                  <c:v>Julho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Gráficos!$C$11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E3E-4074-8BE6-F4F9F45293A6}"/>
            </c:ext>
          </c:extLst>
        </c:ser>
        <c:ser>
          <c:idx val="7"/>
          <c:order val="7"/>
          <c:tx>
            <c:strRef>
              <c:f>Gráficos!$A$12</c:f>
              <c:strCache>
                <c:ptCount val="1"/>
                <c:pt idx="0">
                  <c:v>Agosto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Gráficos!$C$12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AE3E-4074-8BE6-F4F9F45293A6}"/>
            </c:ext>
          </c:extLst>
        </c:ser>
        <c:ser>
          <c:idx val="8"/>
          <c:order val="8"/>
          <c:tx>
            <c:strRef>
              <c:f>Gráficos!$A$13</c:f>
              <c:strCache>
                <c:ptCount val="1"/>
                <c:pt idx="0">
                  <c:v>Setembro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Gráficos!$C$13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AE3E-4074-8BE6-F4F9F45293A6}"/>
            </c:ext>
          </c:extLst>
        </c:ser>
        <c:ser>
          <c:idx val="9"/>
          <c:order val="9"/>
          <c:tx>
            <c:strRef>
              <c:f>Gráficos!$A$14</c:f>
              <c:strCache>
                <c:ptCount val="1"/>
                <c:pt idx="0">
                  <c:v>Outubro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Gráficos!$C$14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AE3E-4074-8BE6-F4F9F45293A6}"/>
            </c:ext>
          </c:extLst>
        </c:ser>
        <c:ser>
          <c:idx val="10"/>
          <c:order val="10"/>
          <c:tx>
            <c:strRef>
              <c:f>Gráficos!$A$15</c:f>
              <c:strCache>
                <c:ptCount val="1"/>
                <c:pt idx="0">
                  <c:v>Novembro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Gráficos!$C$15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AE3E-4074-8BE6-F4F9F45293A6}"/>
            </c:ext>
          </c:extLst>
        </c:ser>
        <c:ser>
          <c:idx val="11"/>
          <c:order val="11"/>
          <c:tx>
            <c:strRef>
              <c:f>Gráficos!$A$16</c:f>
              <c:strCache>
                <c:ptCount val="1"/>
                <c:pt idx="0">
                  <c:v>Dezembro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Gráficos!$C$16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AE3E-4074-8BE6-F4F9F45293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1235454688"/>
        <c:axId val="1"/>
        <c:axId val="0"/>
      </c:bar3DChart>
      <c:catAx>
        <c:axId val="123545468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/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23545468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9318913602952912"/>
          <c:y val="3.6649214659685861E-2"/>
          <c:w val="0.17274990261253842"/>
          <c:h val="0.88481675392670156"/>
        </c:manualLayout>
      </c:layout>
      <c:overlay val="0"/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txPr>
    <a:bodyPr/>
    <a:lstStyle/>
    <a:p>
      <a:pPr>
        <a:defRPr sz="8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 paperSize="9" orientation="landscape" verticalDpi="0"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Receitas x Despesas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20"/>
      <c:depthPercent val="100"/>
      <c:rAngAx val="1"/>
    </c:view3D>
    <c:floor>
      <c:thickness val="0"/>
    </c:floor>
    <c:sideWall>
      <c:thickness val="0"/>
      <c:spPr>
        <a:solidFill>
          <a:schemeClr val="bg1">
            <a:lumMod val="85000"/>
          </a:schemeClr>
        </a:solidFill>
      </c:spPr>
    </c:sideWall>
    <c:backWall>
      <c:thickness val="0"/>
      <c:spPr>
        <a:solidFill>
          <a:schemeClr val="bg1">
            <a:lumMod val="85000"/>
          </a:schemeClr>
        </a:solidFill>
      </c:spPr>
    </c:backWall>
    <c:plotArea>
      <c:layout>
        <c:manualLayout>
          <c:layoutTarget val="inner"/>
          <c:xMode val="edge"/>
          <c:yMode val="edge"/>
          <c:x val="6.9047699320706979E-2"/>
          <c:y val="0.11960152292086748"/>
          <c:w val="0.90714391176515041"/>
          <c:h val="0.77740989898563861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tx>
          <c:spPr>
            <a:solidFill>
              <a:srgbClr val="3366FF"/>
            </a:solidFill>
            <a:ln w="25400">
              <a:noFill/>
            </a:ln>
          </c:spPr>
          <c:invertIfNegative val="0"/>
          <c:cat>
            <c:strRef>
              <c:f>Gráficos!$A$5:$A$16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Gráficos!$B$5:$B$16</c:f>
              <c:numCache>
                <c:formatCode>_("R$ "* #,##0.00_);_("R$ "* \(#,##0.00\);_("R$ "* "-"??_);_(@_)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480-4439-AC26-E5A3A53FE2A5}"/>
            </c:ext>
          </c:extLst>
        </c:ser>
        <c:ser>
          <c:idx val="1"/>
          <c:order val="1"/>
          <c:tx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tx>
          <c:spPr>
            <a:solidFill>
              <a:srgbClr val="FF0000"/>
            </a:solidFill>
            <a:ln w="25400">
              <a:noFill/>
            </a:ln>
          </c:spPr>
          <c:invertIfNegative val="0"/>
          <c:cat>
            <c:strRef>
              <c:f>Gráficos!$A$5:$A$16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Gráficos!$C$5:$C$16</c:f>
              <c:numCache>
                <c:formatCode>_("R$ "* #,##0.00_);_("R$ "* \(#,##0.00\);_("R$ "* "-"??_);_(@_)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480-4439-AC26-E5A3A53FE2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1235461888"/>
        <c:axId val="1"/>
        <c:axId val="0"/>
      </c:bar3DChart>
      <c:catAx>
        <c:axId val="12354618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/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23546188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7142944631921007"/>
          <c:y val="1.9933554817275746E-2"/>
          <c:w val="0.19523834520684913"/>
          <c:h val="9.9667774086378752E-2"/>
        </c:manualLayout>
      </c:layout>
      <c:overlay val="0"/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txPr>
    <a:bodyPr/>
    <a:lstStyle/>
    <a:p>
      <a:pPr>
        <a:defRPr sz="8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t-BR"/>
    </a:p>
  </c:txPr>
  <c:printSettings>
    <c:headerFooter/>
    <c:pageMargins b="0.78740157499999996" l="0.511811024" r="0.511811024" t="0.78740157499999996" header="0.31496062000000014" footer="0.31496062000000014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7" Type="http://schemas.openxmlformats.org/officeDocument/2006/relationships/image" Target="../media/image2.png"/><Relationship Id="rId2" Type="http://schemas.openxmlformats.org/officeDocument/2006/relationships/image" Target="../media/image3.jpeg"/><Relationship Id="rId1" Type="http://schemas.openxmlformats.org/officeDocument/2006/relationships/chart" Target="../charts/chart1.xml"/><Relationship Id="rId6" Type="http://schemas.openxmlformats.org/officeDocument/2006/relationships/image" Target="../media/image5.jpeg"/><Relationship Id="rId5" Type="http://schemas.openxmlformats.org/officeDocument/2006/relationships/image" Target="../media/image4.png"/><Relationship Id="rId4" Type="http://schemas.openxmlformats.org/officeDocument/2006/relationships/hyperlink" Target="#'P&#225;gina Inicial'!A1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7" Type="http://schemas.openxmlformats.org/officeDocument/2006/relationships/image" Target="../media/image2.png"/><Relationship Id="rId2" Type="http://schemas.openxmlformats.org/officeDocument/2006/relationships/image" Target="../media/image3.jpeg"/><Relationship Id="rId1" Type="http://schemas.openxmlformats.org/officeDocument/2006/relationships/chart" Target="../charts/chart3.xml"/><Relationship Id="rId6" Type="http://schemas.openxmlformats.org/officeDocument/2006/relationships/image" Target="../media/image5.jpeg"/><Relationship Id="rId5" Type="http://schemas.openxmlformats.org/officeDocument/2006/relationships/image" Target="../media/image4.png"/><Relationship Id="rId4" Type="http://schemas.openxmlformats.org/officeDocument/2006/relationships/hyperlink" Target="#'P&#225;gina Inicial'!A1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7" Type="http://schemas.openxmlformats.org/officeDocument/2006/relationships/image" Target="../media/image2.png"/><Relationship Id="rId2" Type="http://schemas.openxmlformats.org/officeDocument/2006/relationships/image" Target="../media/image3.jpeg"/><Relationship Id="rId1" Type="http://schemas.openxmlformats.org/officeDocument/2006/relationships/chart" Target="../charts/chart5.xml"/><Relationship Id="rId6" Type="http://schemas.openxmlformats.org/officeDocument/2006/relationships/image" Target="../media/image5.jpeg"/><Relationship Id="rId5" Type="http://schemas.openxmlformats.org/officeDocument/2006/relationships/image" Target="../media/image4.png"/><Relationship Id="rId4" Type="http://schemas.openxmlformats.org/officeDocument/2006/relationships/hyperlink" Target="#'P&#225;gina Inicial'!A1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.xml"/><Relationship Id="rId7" Type="http://schemas.openxmlformats.org/officeDocument/2006/relationships/image" Target="../media/image2.png"/><Relationship Id="rId2" Type="http://schemas.openxmlformats.org/officeDocument/2006/relationships/image" Target="../media/image3.jpeg"/><Relationship Id="rId1" Type="http://schemas.openxmlformats.org/officeDocument/2006/relationships/chart" Target="../charts/chart7.xml"/><Relationship Id="rId6" Type="http://schemas.openxmlformats.org/officeDocument/2006/relationships/image" Target="../media/image5.jpeg"/><Relationship Id="rId5" Type="http://schemas.openxmlformats.org/officeDocument/2006/relationships/image" Target="../media/image4.png"/><Relationship Id="rId4" Type="http://schemas.openxmlformats.org/officeDocument/2006/relationships/hyperlink" Target="#'P&#225;gina Inicial'!A1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7" Type="http://schemas.openxmlformats.org/officeDocument/2006/relationships/image" Target="../media/image2.png"/><Relationship Id="rId2" Type="http://schemas.openxmlformats.org/officeDocument/2006/relationships/image" Target="../media/image3.jpeg"/><Relationship Id="rId1" Type="http://schemas.openxmlformats.org/officeDocument/2006/relationships/chart" Target="../charts/chart9.xml"/><Relationship Id="rId6" Type="http://schemas.openxmlformats.org/officeDocument/2006/relationships/image" Target="../media/image5.jpeg"/><Relationship Id="rId5" Type="http://schemas.openxmlformats.org/officeDocument/2006/relationships/image" Target="../media/image4.png"/><Relationship Id="rId4" Type="http://schemas.openxmlformats.org/officeDocument/2006/relationships/hyperlink" Target="#'P&#225;gina Inicial'!A1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2.xml"/><Relationship Id="rId7" Type="http://schemas.openxmlformats.org/officeDocument/2006/relationships/image" Target="../media/image2.png"/><Relationship Id="rId2" Type="http://schemas.openxmlformats.org/officeDocument/2006/relationships/image" Target="../media/image3.jpeg"/><Relationship Id="rId1" Type="http://schemas.openxmlformats.org/officeDocument/2006/relationships/chart" Target="../charts/chart11.xml"/><Relationship Id="rId6" Type="http://schemas.openxmlformats.org/officeDocument/2006/relationships/image" Target="../media/image5.jpeg"/><Relationship Id="rId5" Type="http://schemas.openxmlformats.org/officeDocument/2006/relationships/image" Target="../media/image4.png"/><Relationship Id="rId4" Type="http://schemas.openxmlformats.org/officeDocument/2006/relationships/hyperlink" Target="#'P&#225;gina Inicial'!A1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5.xml"/><Relationship Id="rId7" Type="http://schemas.openxmlformats.org/officeDocument/2006/relationships/image" Target="../media/image2.png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6" Type="http://schemas.openxmlformats.org/officeDocument/2006/relationships/image" Target="../media/image3.jpeg"/><Relationship Id="rId5" Type="http://schemas.openxmlformats.org/officeDocument/2006/relationships/image" Target="../media/image4.png"/><Relationship Id="rId4" Type="http://schemas.openxmlformats.org/officeDocument/2006/relationships/hyperlink" Target="#'P&#225;gina Inicial'!A1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4.png"/><Relationship Id="rId1" Type="http://schemas.openxmlformats.org/officeDocument/2006/relationships/hyperlink" Target="#'P&#225;gina Inicial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0</xdr:colOff>
      <xdr:row>3</xdr:row>
      <xdr:rowOff>381000</xdr:rowOff>
    </xdr:to>
    <xdr:pic>
      <xdr:nvPicPr>
        <xdr:cNvPr id="3776" name="Imagem 3">
          <a:extLst>
            <a:ext uri="{FF2B5EF4-FFF2-40B4-BE49-F238E27FC236}">
              <a16:creationId xmlns:a16="http://schemas.microsoft.com/office/drawing/2014/main" id="{6CB7E028-1D18-7BFE-695B-74C9F6B0A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962650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699135</xdr:colOff>
      <xdr:row>2</xdr:row>
      <xdr:rowOff>11430</xdr:rowOff>
    </xdr:from>
    <xdr:ext cx="1024098" cy="464949"/>
    <xdr:sp macro="" textlink="">
      <xdr:nvSpPr>
        <xdr:cNvPr id="5" name="CaixaDeTexto 4">
          <a:extLst>
            <a:ext uri="{FF2B5EF4-FFF2-40B4-BE49-F238E27FC236}">
              <a16:creationId xmlns:a16="http://schemas.microsoft.com/office/drawing/2014/main" id="{640BCAC7-2239-A481-2E3A-B2883522965F}"/>
            </a:ext>
          </a:extLst>
        </xdr:cNvPr>
        <xdr:cNvSpPr txBox="1"/>
      </xdr:nvSpPr>
      <xdr:spPr>
        <a:xfrm>
          <a:off x="2571750" y="342900"/>
          <a:ext cx="1019175" cy="457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pt-BR" sz="2600" b="1">
              <a:solidFill>
                <a:srgbClr val="FFFF00"/>
              </a:solidFill>
            </a:rPr>
            <a:t>2026</a:t>
          </a:r>
        </a:p>
      </xdr:txBody>
    </xdr:sp>
    <xdr:clientData/>
  </xdr:oneCellAnchor>
  <xdr:twoCellAnchor editAs="oneCell">
    <xdr:from>
      <xdr:col>1</xdr:col>
      <xdr:colOff>514350</xdr:colOff>
      <xdr:row>28</xdr:row>
      <xdr:rowOff>123825</xdr:rowOff>
    </xdr:from>
    <xdr:to>
      <xdr:col>6</xdr:col>
      <xdr:colOff>457200</xdr:colOff>
      <xdr:row>31</xdr:row>
      <xdr:rowOff>266700</xdr:rowOff>
    </xdr:to>
    <xdr:pic>
      <xdr:nvPicPr>
        <xdr:cNvPr id="3778" name="Imagem 2">
          <a:extLst>
            <a:ext uri="{FF2B5EF4-FFF2-40B4-BE49-F238E27FC236}">
              <a16:creationId xmlns:a16="http://schemas.microsoft.com/office/drawing/2014/main" id="{CF907D12-125A-B78B-78BB-D52E845ED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4143375"/>
          <a:ext cx="3514725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159</xdr:row>
      <xdr:rowOff>28575</xdr:rowOff>
    </xdr:from>
    <xdr:to>
      <xdr:col>5</xdr:col>
      <xdr:colOff>1143000</xdr:colOff>
      <xdr:row>172</xdr:row>
      <xdr:rowOff>152400</xdr:rowOff>
    </xdr:to>
    <xdr:graphicFrame macro="">
      <xdr:nvGraphicFramePr>
        <xdr:cNvPr id="3124987" name="Chart 9">
          <a:extLst>
            <a:ext uri="{FF2B5EF4-FFF2-40B4-BE49-F238E27FC236}">
              <a16:creationId xmlns:a16="http://schemas.microsoft.com/office/drawing/2014/main" id="{653BA77A-403E-BE1F-FF5A-2B3F943C632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28575</xdr:colOff>
      <xdr:row>206</xdr:row>
      <xdr:rowOff>9525</xdr:rowOff>
    </xdr:from>
    <xdr:to>
      <xdr:col>1</xdr:col>
      <xdr:colOff>9525</xdr:colOff>
      <xdr:row>212</xdr:row>
      <xdr:rowOff>152400</xdr:rowOff>
    </xdr:to>
    <xdr:pic>
      <xdr:nvPicPr>
        <xdr:cNvPr id="3124988" name="Imagem 8" descr="Base-Planilha-2011-V-3.jpg">
          <a:extLst>
            <a:ext uri="{FF2B5EF4-FFF2-40B4-BE49-F238E27FC236}">
              <a16:creationId xmlns:a16="http://schemas.microsoft.com/office/drawing/2014/main" id="{0F14F844-52F5-8D84-C40D-97AF3C708B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3108900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19050</xdr:colOff>
      <xdr:row>159</xdr:row>
      <xdr:rowOff>19050</xdr:rowOff>
    </xdr:from>
    <xdr:to>
      <xdr:col>9</xdr:col>
      <xdr:colOff>1133475</xdr:colOff>
      <xdr:row>172</xdr:row>
      <xdr:rowOff>142875</xdr:rowOff>
    </xdr:to>
    <xdr:graphicFrame macro="">
      <xdr:nvGraphicFramePr>
        <xdr:cNvPr id="3124989" name="Chart 9">
          <a:extLst>
            <a:ext uri="{FF2B5EF4-FFF2-40B4-BE49-F238E27FC236}">
              <a16:creationId xmlns:a16="http://schemas.microsoft.com/office/drawing/2014/main" id="{38ED3BD7-3628-FE4E-049F-8F8F0CDE64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9</xdr:col>
      <xdr:colOff>209550</xdr:colOff>
      <xdr:row>11</xdr:row>
      <xdr:rowOff>9525</xdr:rowOff>
    </xdr:from>
    <xdr:to>
      <xdr:col>9</xdr:col>
      <xdr:colOff>1047750</xdr:colOff>
      <xdr:row>11</xdr:row>
      <xdr:rowOff>238125</xdr:rowOff>
    </xdr:to>
    <xdr:pic>
      <xdr:nvPicPr>
        <xdr:cNvPr id="3124990" name="Imagem 7" descr="Inicio.gif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E08A22CA-B864-04FC-13DD-9F37254793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8875" y="1914525"/>
          <a:ext cx="838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9525</xdr:colOff>
      <xdr:row>192</xdr:row>
      <xdr:rowOff>9525</xdr:rowOff>
    </xdr:from>
    <xdr:to>
      <xdr:col>5</xdr:col>
      <xdr:colOff>1190625</xdr:colOff>
      <xdr:row>196</xdr:row>
      <xdr:rowOff>381000</xdr:rowOff>
    </xdr:to>
    <xdr:pic>
      <xdr:nvPicPr>
        <xdr:cNvPr id="3124991" name="Imagem 11" descr="Planilha Controle Financeiro 2014 _casal_doesangue.jpg">
          <a:extLst>
            <a:ext uri="{FF2B5EF4-FFF2-40B4-BE49-F238E27FC236}">
              <a16:creationId xmlns:a16="http://schemas.microsoft.com/office/drawing/2014/main" id="{A9E227D8-536A-C0BF-040A-CB12A83BE4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30556200"/>
          <a:ext cx="3676650" cy="101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206</xdr:row>
      <xdr:rowOff>9525</xdr:rowOff>
    </xdr:from>
    <xdr:to>
      <xdr:col>1</xdr:col>
      <xdr:colOff>9525</xdr:colOff>
      <xdr:row>212</xdr:row>
      <xdr:rowOff>152400</xdr:rowOff>
    </xdr:to>
    <xdr:pic>
      <xdr:nvPicPr>
        <xdr:cNvPr id="3124992" name="Imagem 8" descr="Base-Planilha-2011-V-3.jpg">
          <a:extLst>
            <a:ext uri="{FF2B5EF4-FFF2-40B4-BE49-F238E27FC236}">
              <a16:creationId xmlns:a16="http://schemas.microsoft.com/office/drawing/2014/main" id="{79BCBD99-F41F-0FC5-C53E-5D12EFFE13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3108900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2962275</xdr:colOff>
      <xdr:row>206</xdr:row>
      <xdr:rowOff>180975</xdr:rowOff>
    </xdr:from>
    <xdr:to>
      <xdr:col>7</xdr:col>
      <xdr:colOff>400050</xdr:colOff>
      <xdr:row>212</xdr:row>
      <xdr:rowOff>47625</xdr:rowOff>
    </xdr:to>
    <xdr:pic>
      <xdr:nvPicPr>
        <xdr:cNvPr id="3124993" name="Imagem 1">
          <a:extLst>
            <a:ext uri="{FF2B5EF4-FFF2-40B4-BE49-F238E27FC236}">
              <a16:creationId xmlns:a16="http://schemas.microsoft.com/office/drawing/2014/main" id="{5BC035CE-5018-C7FF-C71D-8810C75B2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5" y="33280350"/>
          <a:ext cx="474345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159</xdr:row>
      <xdr:rowOff>28575</xdr:rowOff>
    </xdr:from>
    <xdr:to>
      <xdr:col>5</xdr:col>
      <xdr:colOff>1143000</xdr:colOff>
      <xdr:row>172</xdr:row>
      <xdr:rowOff>152400</xdr:rowOff>
    </xdr:to>
    <xdr:graphicFrame macro="">
      <xdr:nvGraphicFramePr>
        <xdr:cNvPr id="4065520" name="Chart 9">
          <a:extLst>
            <a:ext uri="{FF2B5EF4-FFF2-40B4-BE49-F238E27FC236}">
              <a16:creationId xmlns:a16="http://schemas.microsoft.com/office/drawing/2014/main" id="{E0EFCC65-884D-9ED6-680D-F349549B52E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28575</xdr:colOff>
      <xdr:row>206</xdr:row>
      <xdr:rowOff>9525</xdr:rowOff>
    </xdr:from>
    <xdr:to>
      <xdr:col>1</xdr:col>
      <xdr:colOff>9525</xdr:colOff>
      <xdr:row>212</xdr:row>
      <xdr:rowOff>152400</xdr:rowOff>
    </xdr:to>
    <xdr:pic>
      <xdr:nvPicPr>
        <xdr:cNvPr id="4065521" name="Imagem 8" descr="Base-Planilha-2011-V-3.jpg">
          <a:extLst>
            <a:ext uri="{FF2B5EF4-FFF2-40B4-BE49-F238E27FC236}">
              <a16:creationId xmlns:a16="http://schemas.microsoft.com/office/drawing/2014/main" id="{DFA9BC79-1C81-1E7F-4477-AB381AC599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3108900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19050</xdr:colOff>
      <xdr:row>159</xdr:row>
      <xdr:rowOff>19050</xdr:rowOff>
    </xdr:from>
    <xdr:to>
      <xdr:col>9</xdr:col>
      <xdr:colOff>1133475</xdr:colOff>
      <xdr:row>172</xdr:row>
      <xdr:rowOff>142875</xdr:rowOff>
    </xdr:to>
    <xdr:graphicFrame macro="">
      <xdr:nvGraphicFramePr>
        <xdr:cNvPr id="4065522" name="Chart 9">
          <a:extLst>
            <a:ext uri="{FF2B5EF4-FFF2-40B4-BE49-F238E27FC236}">
              <a16:creationId xmlns:a16="http://schemas.microsoft.com/office/drawing/2014/main" id="{D11B0F93-D29C-F28B-D0F3-A2C3109274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9</xdr:col>
      <xdr:colOff>200025</xdr:colOff>
      <xdr:row>11</xdr:row>
      <xdr:rowOff>9525</xdr:rowOff>
    </xdr:from>
    <xdr:to>
      <xdr:col>9</xdr:col>
      <xdr:colOff>1038225</xdr:colOff>
      <xdr:row>11</xdr:row>
      <xdr:rowOff>238125</xdr:rowOff>
    </xdr:to>
    <xdr:pic>
      <xdr:nvPicPr>
        <xdr:cNvPr id="4065523" name="Imagem 7" descr="Inicio.gif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254D0A45-BA9A-76D4-5C77-2BBB76E1CF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1914525"/>
          <a:ext cx="838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9525</xdr:colOff>
      <xdr:row>192</xdr:row>
      <xdr:rowOff>9525</xdr:rowOff>
    </xdr:from>
    <xdr:to>
      <xdr:col>5</xdr:col>
      <xdr:colOff>1190625</xdr:colOff>
      <xdr:row>196</xdr:row>
      <xdr:rowOff>381000</xdr:rowOff>
    </xdr:to>
    <xdr:pic>
      <xdr:nvPicPr>
        <xdr:cNvPr id="4065524" name="Imagem 11" descr="Planilha Controle Financeiro 2014 _casal_doesangue.jpg">
          <a:extLst>
            <a:ext uri="{FF2B5EF4-FFF2-40B4-BE49-F238E27FC236}">
              <a16:creationId xmlns:a16="http://schemas.microsoft.com/office/drawing/2014/main" id="{711EEA64-51DE-1CDE-D022-B1F663DAC5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30556200"/>
          <a:ext cx="3676650" cy="101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206</xdr:row>
      <xdr:rowOff>9525</xdr:rowOff>
    </xdr:from>
    <xdr:to>
      <xdr:col>1</xdr:col>
      <xdr:colOff>9525</xdr:colOff>
      <xdr:row>212</xdr:row>
      <xdr:rowOff>152400</xdr:rowOff>
    </xdr:to>
    <xdr:pic>
      <xdr:nvPicPr>
        <xdr:cNvPr id="4065525" name="Imagem 8" descr="Base-Planilha-2011-V-3.jpg">
          <a:extLst>
            <a:ext uri="{FF2B5EF4-FFF2-40B4-BE49-F238E27FC236}">
              <a16:creationId xmlns:a16="http://schemas.microsoft.com/office/drawing/2014/main" id="{88E90813-2836-1004-4D12-02FB6F9C06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3108900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206</xdr:row>
      <xdr:rowOff>9525</xdr:rowOff>
    </xdr:from>
    <xdr:to>
      <xdr:col>1</xdr:col>
      <xdr:colOff>9525</xdr:colOff>
      <xdr:row>212</xdr:row>
      <xdr:rowOff>152400</xdr:rowOff>
    </xdr:to>
    <xdr:pic>
      <xdr:nvPicPr>
        <xdr:cNvPr id="4065526" name="Imagem 8" descr="Base-Planilha-2011-V-3.jpg">
          <a:extLst>
            <a:ext uri="{FF2B5EF4-FFF2-40B4-BE49-F238E27FC236}">
              <a16:creationId xmlns:a16="http://schemas.microsoft.com/office/drawing/2014/main" id="{07453170-560C-14AE-FB84-E6AB7D1008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3108900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2962275</xdr:colOff>
      <xdr:row>206</xdr:row>
      <xdr:rowOff>180975</xdr:rowOff>
    </xdr:from>
    <xdr:to>
      <xdr:col>7</xdr:col>
      <xdr:colOff>400050</xdr:colOff>
      <xdr:row>212</xdr:row>
      <xdr:rowOff>47625</xdr:rowOff>
    </xdr:to>
    <xdr:pic>
      <xdr:nvPicPr>
        <xdr:cNvPr id="4065527" name="Imagem 1">
          <a:extLst>
            <a:ext uri="{FF2B5EF4-FFF2-40B4-BE49-F238E27FC236}">
              <a16:creationId xmlns:a16="http://schemas.microsoft.com/office/drawing/2014/main" id="{16B3FCDE-C9DE-9A5D-0867-8A2401E91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5" y="33280350"/>
          <a:ext cx="474345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159</xdr:row>
      <xdr:rowOff>28575</xdr:rowOff>
    </xdr:from>
    <xdr:to>
      <xdr:col>5</xdr:col>
      <xdr:colOff>1143000</xdr:colOff>
      <xdr:row>172</xdr:row>
      <xdr:rowOff>152400</xdr:rowOff>
    </xdr:to>
    <xdr:graphicFrame macro="">
      <xdr:nvGraphicFramePr>
        <xdr:cNvPr id="4082903" name="Chart 9">
          <a:extLst>
            <a:ext uri="{FF2B5EF4-FFF2-40B4-BE49-F238E27FC236}">
              <a16:creationId xmlns:a16="http://schemas.microsoft.com/office/drawing/2014/main" id="{3BCEFE0C-D9BD-DDFC-48A7-29D11C43299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28575</xdr:colOff>
      <xdr:row>206</xdr:row>
      <xdr:rowOff>9525</xdr:rowOff>
    </xdr:from>
    <xdr:to>
      <xdr:col>1</xdr:col>
      <xdr:colOff>9525</xdr:colOff>
      <xdr:row>212</xdr:row>
      <xdr:rowOff>152400</xdr:rowOff>
    </xdr:to>
    <xdr:pic>
      <xdr:nvPicPr>
        <xdr:cNvPr id="4082904" name="Imagem 8" descr="Base-Planilha-2011-V-3.jpg">
          <a:extLst>
            <a:ext uri="{FF2B5EF4-FFF2-40B4-BE49-F238E27FC236}">
              <a16:creationId xmlns:a16="http://schemas.microsoft.com/office/drawing/2014/main" id="{7FBCD7EF-480F-C830-6FF7-6B497A5459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3108900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19050</xdr:colOff>
      <xdr:row>159</xdr:row>
      <xdr:rowOff>19050</xdr:rowOff>
    </xdr:from>
    <xdr:to>
      <xdr:col>9</xdr:col>
      <xdr:colOff>1133475</xdr:colOff>
      <xdr:row>172</xdr:row>
      <xdr:rowOff>142875</xdr:rowOff>
    </xdr:to>
    <xdr:graphicFrame macro="">
      <xdr:nvGraphicFramePr>
        <xdr:cNvPr id="4082905" name="Chart 9">
          <a:extLst>
            <a:ext uri="{FF2B5EF4-FFF2-40B4-BE49-F238E27FC236}">
              <a16:creationId xmlns:a16="http://schemas.microsoft.com/office/drawing/2014/main" id="{27D92458-94E2-57D4-0A81-1CA778489D5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9</xdr:col>
      <xdr:colOff>200025</xdr:colOff>
      <xdr:row>11</xdr:row>
      <xdr:rowOff>9525</xdr:rowOff>
    </xdr:from>
    <xdr:to>
      <xdr:col>9</xdr:col>
      <xdr:colOff>1038225</xdr:colOff>
      <xdr:row>11</xdr:row>
      <xdr:rowOff>238125</xdr:rowOff>
    </xdr:to>
    <xdr:pic>
      <xdr:nvPicPr>
        <xdr:cNvPr id="4082906" name="Imagem 7" descr="Inicio.gif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2B6DFB1B-3FDE-03FF-E9A3-20B7D282FD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1914525"/>
          <a:ext cx="838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9525</xdr:colOff>
      <xdr:row>192</xdr:row>
      <xdr:rowOff>9525</xdr:rowOff>
    </xdr:from>
    <xdr:to>
      <xdr:col>5</xdr:col>
      <xdr:colOff>1190625</xdr:colOff>
      <xdr:row>196</xdr:row>
      <xdr:rowOff>381000</xdr:rowOff>
    </xdr:to>
    <xdr:pic>
      <xdr:nvPicPr>
        <xdr:cNvPr id="4082907" name="Imagem 12" descr="Planilha Controle Financeiro 2014 _casal_doesangue.jpg">
          <a:extLst>
            <a:ext uri="{FF2B5EF4-FFF2-40B4-BE49-F238E27FC236}">
              <a16:creationId xmlns:a16="http://schemas.microsoft.com/office/drawing/2014/main" id="{E3811DB2-C3CE-4F2E-A05D-A342F42BD0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30556200"/>
          <a:ext cx="3676650" cy="101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206</xdr:row>
      <xdr:rowOff>9525</xdr:rowOff>
    </xdr:from>
    <xdr:to>
      <xdr:col>1</xdr:col>
      <xdr:colOff>9525</xdr:colOff>
      <xdr:row>212</xdr:row>
      <xdr:rowOff>152400</xdr:rowOff>
    </xdr:to>
    <xdr:pic>
      <xdr:nvPicPr>
        <xdr:cNvPr id="4082908" name="Imagem 8" descr="Base-Planilha-2011-V-3.jpg">
          <a:extLst>
            <a:ext uri="{FF2B5EF4-FFF2-40B4-BE49-F238E27FC236}">
              <a16:creationId xmlns:a16="http://schemas.microsoft.com/office/drawing/2014/main" id="{03B0849A-4BC1-D069-B2AC-0A17225D46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3108900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206</xdr:row>
      <xdr:rowOff>9525</xdr:rowOff>
    </xdr:from>
    <xdr:to>
      <xdr:col>1</xdr:col>
      <xdr:colOff>9525</xdr:colOff>
      <xdr:row>212</xdr:row>
      <xdr:rowOff>152400</xdr:rowOff>
    </xdr:to>
    <xdr:pic>
      <xdr:nvPicPr>
        <xdr:cNvPr id="4082909" name="Imagem 8" descr="Base-Planilha-2011-V-3.jpg">
          <a:extLst>
            <a:ext uri="{FF2B5EF4-FFF2-40B4-BE49-F238E27FC236}">
              <a16:creationId xmlns:a16="http://schemas.microsoft.com/office/drawing/2014/main" id="{6BA69CF5-62CD-D7FB-39AA-8A475047E6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3108900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2962275</xdr:colOff>
      <xdr:row>206</xdr:row>
      <xdr:rowOff>180975</xdr:rowOff>
    </xdr:from>
    <xdr:to>
      <xdr:col>7</xdr:col>
      <xdr:colOff>400050</xdr:colOff>
      <xdr:row>212</xdr:row>
      <xdr:rowOff>47625</xdr:rowOff>
    </xdr:to>
    <xdr:pic>
      <xdr:nvPicPr>
        <xdr:cNvPr id="4082910" name="Imagem 1">
          <a:extLst>
            <a:ext uri="{FF2B5EF4-FFF2-40B4-BE49-F238E27FC236}">
              <a16:creationId xmlns:a16="http://schemas.microsoft.com/office/drawing/2014/main" id="{E5B032B6-D5AC-DE36-86DC-C1E71BB37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5" y="33280350"/>
          <a:ext cx="474345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159</xdr:row>
      <xdr:rowOff>28575</xdr:rowOff>
    </xdr:from>
    <xdr:to>
      <xdr:col>5</xdr:col>
      <xdr:colOff>1143000</xdr:colOff>
      <xdr:row>172</xdr:row>
      <xdr:rowOff>152400</xdr:rowOff>
    </xdr:to>
    <xdr:graphicFrame macro="">
      <xdr:nvGraphicFramePr>
        <xdr:cNvPr id="4085975" name="Chart 9">
          <a:extLst>
            <a:ext uri="{FF2B5EF4-FFF2-40B4-BE49-F238E27FC236}">
              <a16:creationId xmlns:a16="http://schemas.microsoft.com/office/drawing/2014/main" id="{07D5B5B9-A828-72D6-E577-556DD1A9C7A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28575</xdr:colOff>
      <xdr:row>206</xdr:row>
      <xdr:rowOff>9525</xdr:rowOff>
    </xdr:from>
    <xdr:to>
      <xdr:col>1</xdr:col>
      <xdr:colOff>9525</xdr:colOff>
      <xdr:row>212</xdr:row>
      <xdr:rowOff>152400</xdr:rowOff>
    </xdr:to>
    <xdr:pic>
      <xdr:nvPicPr>
        <xdr:cNvPr id="4085976" name="Imagem 8" descr="Base-Planilha-2011-V-3.jpg">
          <a:extLst>
            <a:ext uri="{FF2B5EF4-FFF2-40B4-BE49-F238E27FC236}">
              <a16:creationId xmlns:a16="http://schemas.microsoft.com/office/drawing/2014/main" id="{C1AA59BD-1549-8CBF-4143-68283441D3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3108900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19050</xdr:colOff>
      <xdr:row>159</xdr:row>
      <xdr:rowOff>19050</xdr:rowOff>
    </xdr:from>
    <xdr:to>
      <xdr:col>9</xdr:col>
      <xdr:colOff>1133475</xdr:colOff>
      <xdr:row>172</xdr:row>
      <xdr:rowOff>142875</xdr:rowOff>
    </xdr:to>
    <xdr:graphicFrame macro="">
      <xdr:nvGraphicFramePr>
        <xdr:cNvPr id="4085977" name="Chart 9">
          <a:extLst>
            <a:ext uri="{FF2B5EF4-FFF2-40B4-BE49-F238E27FC236}">
              <a16:creationId xmlns:a16="http://schemas.microsoft.com/office/drawing/2014/main" id="{69627D0D-8AE2-0BE1-88B1-E9943228574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9</xdr:col>
      <xdr:colOff>200025</xdr:colOff>
      <xdr:row>11</xdr:row>
      <xdr:rowOff>9525</xdr:rowOff>
    </xdr:from>
    <xdr:to>
      <xdr:col>9</xdr:col>
      <xdr:colOff>1038225</xdr:colOff>
      <xdr:row>11</xdr:row>
      <xdr:rowOff>238125</xdr:rowOff>
    </xdr:to>
    <xdr:pic>
      <xdr:nvPicPr>
        <xdr:cNvPr id="4085978" name="Imagem 7" descr="Inicio.gif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46ACCA7D-078B-389F-698D-4F46E18613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1914525"/>
          <a:ext cx="838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9525</xdr:colOff>
      <xdr:row>192</xdr:row>
      <xdr:rowOff>9525</xdr:rowOff>
    </xdr:from>
    <xdr:to>
      <xdr:col>5</xdr:col>
      <xdr:colOff>1190625</xdr:colOff>
      <xdr:row>196</xdr:row>
      <xdr:rowOff>381000</xdr:rowOff>
    </xdr:to>
    <xdr:pic>
      <xdr:nvPicPr>
        <xdr:cNvPr id="4085979" name="Imagem 12" descr="Planilha Controle Financeiro 2014 _casal_doesangue.jpg">
          <a:extLst>
            <a:ext uri="{FF2B5EF4-FFF2-40B4-BE49-F238E27FC236}">
              <a16:creationId xmlns:a16="http://schemas.microsoft.com/office/drawing/2014/main" id="{40CFFF20-B691-CD86-EDFC-B85A2F8038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30556200"/>
          <a:ext cx="3676650" cy="101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206</xdr:row>
      <xdr:rowOff>9525</xdr:rowOff>
    </xdr:from>
    <xdr:to>
      <xdr:col>1</xdr:col>
      <xdr:colOff>9525</xdr:colOff>
      <xdr:row>212</xdr:row>
      <xdr:rowOff>152400</xdr:rowOff>
    </xdr:to>
    <xdr:pic>
      <xdr:nvPicPr>
        <xdr:cNvPr id="4085980" name="Imagem 8" descr="Base-Planilha-2011-V-3.jpg">
          <a:extLst>
            <a:ext uri="{FF2B5EF4-FFF2-40B4-BE49-F238E27FC236}">
              <a16:creationId xmlns:a16="http://schemas.microsoft.com/office/drawing/2014/main" id="{B13A75FC-FC01-4D72-34A2-13822BB87E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3108900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206</xdr:row>
      <xdr:rowOff>9525</xdr:rowOff>
    </xdr:from>
    <xdr:to>
      <xdr:col>1</xdr:col>
      <xdr:colOff>9525</xdr:colOff>
      <xdr:row>212</xdr:row>
      <xdr:rowOff>152400</xdr:rowOff>
    </xdr:to>
    <xdr:pic>
      <xdr:nvPicPr>
        <xdr:cNvPr id="4085981" name="Imagem 8" descr="Base-Planilha-2011-V-3.jpg">
          <a:extLst>
            <a:ext uri="{FF2B5EF4-FFF2-40B4-BE49-F238E27FC236}">
              <a16:creationId xmlns:a16="http://schemas.microsoft.com/office/drawing/2014/main" id="{A1BBD881-7D38-328B-DC1B-3D4836E9FD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3108900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2962275</xdr:colOff>
      <xdr:row>206</xdr:row>
      <xdr:rowOff>180975</xdr:rowOff>
    </xdr:from>
    <xdr:to>
      <xdr:col>7</xdr:col>
      <xdr:colOff>400050</xdr:colOff>
      <xdr:row>212</xdr:row>
      <xdr:rowOff>47625</xdr:rowOff>
    </xdr:to>
    <xdr:pic>
      <xdr:nvPicPr>
        <xdr:cNvPr id="4085982" name="Imagem 1">
          <a:extLst>
            <a:ext uri="{FF2B5EF4-FFF2-40B4-BE49-F238E27FC236}">
              <a16:creationId xmlns:a16="http://schemas.microsoft.com/office/drawing/2014/main" id="{9C11DBB4-B638-084C-3F3B-A4EC0EBAE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5" y="33280350"/>
          <a:ext cx="474345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159</xdr:row>
      <xdr:rowOff>28575</xdr:rowOff>
    </xdr:from>
    <xdr:to>
      <xdr:col>5</xdr:col>
      <xdr:colOff>1143000</xdr:colOff>
      <xdr:row>172</xdr:row>
      <xdr:rowOff>152400</xdr:rowOff>
    </xdr:to>
    <xdr:graphicFrame macro="">
      <xdr:nvGraphicFramePr>
        <xdr:cNvPr id="4089047" name="Chart 9">
          <a:extLst>
            <a:ext uri="{FF2B5EF4-FFF2-40B4-BE49-F238E27FC236}">
              <a16:creationId xmlns:a16="http://schemas.microsoft.com/office/drawing/2014/main" id="{6D9AD02C-F70B-4799-D62A-F74031F4F8D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28575</xdr:colOff>
      <xdr:row>206</xdr:row>
      <xdr:rowOff>9525</xdr:rowOff>
    </xdr:from>
    <xdr:to>
      <xdr:col>1</xdr:col>
      <xdr:colOff>9525</xdr:colOff>
      <xdr:row>212</xdr:row>
      <xdr:rowOff>152400</xdr:rowOff>
    </xdr:to>
    <xdr:pic>
      <xdr:nvPicPr>
        <xdr:cNvPr id="4089048" name="Imagem 8" descr="Base-Planilha-2011-V-3.jpg">
          <a:extLst>
            <a:ext uri="{FF2B5EF4-FFF2-40B4-BE49-F238E27FC236}">
              <a16:creationId xmlns:a16="http://schemas.microsoft.com/office/drawing/2014/main" id="{0DA89635-52F2-279D-E671-5099309017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3108900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19050</xdr:colOff>
      <xdr:row>159</xdr:row>
      <xdr:rowOff>19050</xdr:rowOff>
    </xdr:from>
    <xdr:to>
      <xdr:col>9</xdr:col>
      <xdr:colOff>1133475</xdr:colOff>
      <xdr:row>172</xdr:row>
      <xdr:rowOff>142875</xdr:rowOff>
    </xdr:to>
    <xdr:graphicFrame macro="">
      <xdr:nvGraphicFramePr>
        <xdr:cNvPr id="4089049" name="Chart 9">
          <a:extLst>
            <a:ext uri="{FF2B5EF4-FFF2-40B4-BE49-F238E27FC236}">
              <a16:creationId xmlns:a16="http://schemas.microsoft.com/office/drawing/2014/main" id="{93FE9292-7EB0-B635-5773-509ED449B0E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9</xdr:col>
      <xdr:colOff>200025</xdr:colOff>
      <xdr:row>11</xdr:row>
      <xdr:rowOff>9525</xdr:rowOff>
    </xdr:from>
    <xdr:to>
      <xdr:col>9</xdr:col>
      <xdr:colOff>1038225</xdr:colOff>
      <xdr:row>11</xdr:row>
      <xdr:rowOff>238125</xdr:rowOff>
    </xdr:to>
    <xdr:pic>
      <xdr:nvPicPr>
        <xdr:cNvPr id="4089050" name="Imagem 7" descr="Inicio.gif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73A73CDD-5191-982D-94D5-4CC01CB616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1914525"/>
          <a:ext cx="838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9525</xdr:colOff>
      <xdr:row>192</xdr:row>
      <xdr:rowOff>9525</xdr:rowOff>
    </xdr:from>
    <xdr:to>
      <xdr:col>5</xdr:col>
      <xdr:colOff>1190625</xdr:colOff>
      <xdr:row>196</xdr:row>
      <xdr:rowOff>381000</xdr:rowOff>
    </xdr:to>
    <xdr:pic>
      <xdr:nvPicPr>
        <xdr:cNvPr id="4089051" name="Imagem 12" descr="Planilha Controle Financeiro 2014 _casal_doesangue.jpg">
          <a:extLst>
            <a:ext uri="{FF2B5EF4-FFF2-40B4-BE49-F238E27FC236}">
              <a16:creationId xmlns:a16="http://schemas.microsoft.com/office/drawing/2014/main" id="{E65714B2-C90C-753F-7DE4-C83FAB88C6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30556200"/>
          <a:ext cx="3676650" cy="101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206</xdr:row>
      <xdr:rowOff>9525</xdr:rowOff>
    </xdr:from>
    <xdr:to>
      <xdr:col>1</xdr:col>
      <xdr:colOff>9525</xdr:colOff>
      <xdr:row>212</xdr:row>
      <xdr:rowOff>152400</xdr:rowOff>
    </xdr:to>
    <xdr:pic>
      <xdr:nvPicPr>
        <xdr:cNvPr id="4089052" name="Imagem 8" descr="Base-Planilha-2011-V-3.jpg">
          <a:extLst>
            <a:ext uri="{FF2B5EF4-FFF2-40B4-BE49-F238E27FC236}">
              <a16:creationId xmlns:a16="http://schemas.microsoft.com/office/drawing/2014/main" id="{7D86A11D-33A7-6680-B0DD-ADB0C53637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3108900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206</xdr:row>
      <xdr:rowOff>9525</xdr:rowOff>
    </xdr:from>
    <xdr:to>
      <xdr:col>1</xdr:col>
      <xdr:colOff>9525</xdr:colOff>
      <xdr:row>212</xdr:row>
      <xdr:rowOff>152400</xdr:rowOff>
    </xdr:to>
    <xdr:pic>
      <xdr:nvPicPr>
        <xdr:cNvPr id="4089053" name="Imagem 8" descr="Base-Planilha-2011-V-3.jpg">
          <a:extLst>
            <a:ext uri="{FF2B5EF4-FFF2-40B4-BE49-F238E27FC236}">
              <a16:creationId xmlns:a16="http://schemas.microsoft.com/office/drawing/2014/main" id="{2AF8F1D6-5124-C7C0-7561-9D15A154CC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3108900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2962275</xdr:colOff>
      <xdr:row>206</xdr:row>
      <xdr:rowOff>180975</xdr:rowOff>
    </xdr:from>
    <xdr:to>
      <xdr:col>7</xdr:col>
      <xdr:colOff>400050</xdr:colOff>
      <xdr:row>212</xdr:row>
      <xdr:rowOff>47625</xdr:rowOff>
    </xdr:to>
    <xdr:pic>
      <xdr:nvPicPr>
        <xdr:cNvPr id="4089054" name="Imagem 1">
          <a:extLst>
            <a:ext uri="{FF2B5EF4-FFF2-40B4-BE49-F238E27FC236}">
              <a16:creationId xmlns:a16="http://schemas.microsoft.com/office/drawing/2014/main" id="{FD3CA3C7-601B-668B-F335-1EB72D624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5" y="33280350"/>
          <a:ext cx="474345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159</xdr:row>
      <xdr:rowOff>28575</xdr:rowOff>
    </xdr:from>
    <xdr:to>
      <xdr:col>5</xdr:col>
      <xdr:colOff>1143000</xdr:colOff>
      <xdr:row>172</xdr:row>
      <xdr:rowOff>152400</xdr:rowOff>
    </xdr:to>
    <xdr:graphicFrame macro="">
      <xdr:nvGraphicFramePr>
        <xdr:cNvPr id="4092119" name="Chart 9">
          <a:extLst>
            <a:ext uri="{FF2B5EF4-FFF2-40B4-BE49-F238E27FC236}">
              <a16:creationId xmlns:a16="http://schemas.microsoft.com/office/drawing/2014/main" id="{60F94BCA-70DC-889D-F74A-4CEE2B71AF3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28575</xdr:colOff>
      <xdr:row>206</xdr:row>
      <xdr:rowOff>9525</xdr:rowOff>
    </xdr:from>
    <xdr:to>
      <xdr:col>1</xdr:col>
      <xdr:colOff>9525</xdr:colOff>
      <xdr:row>212</xdr:row>
      <xdr:rowOff>152400</xdr:rowOff>
    </xdr:to>
    <xdr:pic>
      <xdr:nvPicPr>
        <xdr:cNvPr id="4092120" name="Imagem 8" descr="Base-Planilha-2011-V-3.jpg">
          <a:extLst>
            <a:ext uri="{FF2B5EF4-FFF2-40B4-BE49-F238E27FC236}">
              <a16:creationId xmlns:a16="http://schemas.microsoft.com/office/drawing/2014/main" id="{F685E682-1260-E143-455A-843937E7BF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3108900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19050</xdr:colOff>
      <xdr:row>159</xdr:row>
      <xdr:rowOff>19050</xdr:rowOff>
    </xdr:from>
    <xdr:to>
      <xdr:col>9</xdr:col>
      <xdr:colOff>1133475</xdr:colOff>
      <xdr:row>172</xdr:row>
      <xdr:rowOff>142875</xdr:rowOff>
    </xdr:to>
    <xdr:graphicFrame macro="">
      <xdr:nvGraphicFramePr>
        <xdr:cNvPr id="4092121" name="Chart 9">
          <a:extLst>
            <a:ext uri="{FF2B5EF4-FFF2-40B4-BE49-F238E27FC236}">
              <a16:creationId xmlns:a16="http://schemas.microsoft.com/office/drawing/2014/main" id="{E223FB09-10B5-1F6F-DC02-FB22C569175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9</xdr:col>
      <xdr:colOff>200025</xdr:colOff>
      <xdr:row>11</xdr:row>
      <xdr:rowOff>9525</xdr:rowOff>
    </xdr:from>
    <xdr:to>
      <xdr:col>9</xdr:col>
      <xdr:colOff>1038225</xdr:colOff>
      <xdr:row>11</xdr:row>
      <xdr:rowOff>238125</xdr:rowOff>
    </xdr:to>
    <xdr:pic>
      <xdr:nvPicPr>
        <xdr:cNvPr id="4092122" name="Imagem 7" descr="Inicio.gif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ADAADB09-C9AF-8EE3-EE39-4D0B100411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1914525"/>
          <a:ext cx="838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9525</xdr:colOff>
      <xdr:row>192</xdr:row>
      <xdr:rowOff>9525</xdr:rowOff>
    </xdr:from>
    <xdr:to>
      <xdr:col>5</xdr:col>
      <xdr:colOff>1190625</xdr:colOff>
      <xdr:row>196</xdr:row>
      <xdr:rowOff>381000</xdr:rowOff>
    </xdr:to>
    <xdr:pic>
      <xdr:nvPicPr>
        <xdr:cNvPr id="4092123" name="Imagem 12" descr="Planilha Controle Financeiro 2014 _casal_doesangue.jpg">
          <a:extLst>
            <a:ext uri="{FF2B5EF4-FFF2-40B4-BE49-F238E27FC236}">
              <a16:creationId xmlns:a16="http://schemas.microsoft.com/office/drawing/2014/main" id="{8A299C58-BB45-DD84-B5DB-9ED0E7FE62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30556200"/>
          <a:ext cx="3676650" cy="101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206</xdr:row>
      <xdr:rowOff>9525</xdr:rowOff>
    </xdr:from>
    <xdr:to>
      <xdr:col>1</xdr:col>
      <xdr:colOff>9525</xdr:colOff>
      <xdr:row>212</xdr:row>
      <xdr:rowOff>152400</xdr:rowOff>
    </xdr:to>
    <xdr:pic>
      <xdr:nvPicPr>
        <xdr:cNvPr id="4092124" name="Imagem 8" descr="Base-Planilha-2011-V-3.jpg">
          <a:extLst>
            <a:ext uri="{FF2B5EF4-FFF2-40B4-BE49-F238E27FC236}">
              <a16:creationId xmlns:a16="http://schemas.microsoft.com/office/drawing/2014/main" id="{9BC4D735-3449-8CE3-7D52-3283A3E7BD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3108900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206</xdr:row>
      <xdr:rowOff>9525</xdr:rowOff>
    </xdr:from>
    <xdr:to>
      <xdr:col>1</xdr:col>
      <xdr:colOff>9525</xdr:colOff>
      <xdr:row>212</xdr:row>
      <xdr:rowOff>152400</xdr:rowOff>
    </xdr:to>
    <xdr:pic>
      <xdr:nvPicPr>
        <xdr:cNvPr id="4092125" name="Imagem 8" descr="Base-Planilha-2011-V-3.jpg">
          <a:extLst>
            <a:ext uri="{FF2B5EF4-FFF2-40B4-BE49-F238E27FC236}">
              <a16:creationId xmlns:a16="http://schemas.microsoft.com/office/drawing/2014/main" id="{1FB7BEDF-6D31-399C-AA19-4BCDAE06EC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3108900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2962275</xdr:colOff>
      <xdr:row>206</xdr:row>
      <xdr:rowOff>180975</xdr:rowOff>
    </xdr:from>
    <xdr:to>
      <xdr:col>7</xdr:col>
      <xdr:colOff>400050</xdr:colOff>
      <xdr:row>212</xdr:row>
      <xdr:rowOff>47625</xdr:rowOff>
    </xdr:to>
    <xdr:pic>
      <xdr:nvPicPr>
        <xdr:cNvPr id="4092126" name="Imagem 1">
          <a:extLst>
            <a:ext uri="{FF2B5EF4-FFF2-40B4-BE49-F238E27FC236}">
              <a16:creationId xmlns:a16="http://schemas.microsoft.com/office/drawing/2014/main" id="{8683E2D1-555C-A622-9393-3644D0D34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5" y="33280350"/>
          <a:ext cx="474345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161925</xdr:colOff>
      <xdr:row>20</xdr:row>
      <xdr:rowOff>76200</xdr:rowOff>
    </xdr:from>
    <xdr:to>
      <xdr:col>12</xdr:col>
      <xdr:colOff>428625</xdr:colOff>
      <xdr:row>31</xdr:row>
      <xdr:rowOff>114300</xdr:rowOff>
    </xdr:to>
    <xdr:graphicFrame macro="">
      <xdr:nvGraphicFramePr>
        <xdr:cNvPr id="3615026" name="Gráfico 6">
          <a:extLst>
            <a:ext uri="{FF2B5EF4-FFF2-40B4-BE49-F238E27FC236}">
              <a16:creationId xmlns:a16="http://schemas.microsoft.com/office/drawing/2014/main" id="{CDFF929C-831B-E108-35DC-82528C2A613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171450</xdr:colOff>
      <xdr:row>20</xdr:row>
      <xdr:rowOff>76200</xdr:rowOff>
    </xdr:from>
    <xdr:to>
      <xdr:col>4</xdr:col>
      <xdr:colOff>581025</xdr:colOff>
      <xdr:row>31</xdr:row>
      <xdr:rowOff>114300</xdr:rowOff>
    </xdr:to>
    <xdr:graphicFrame macro="">
      <xdr:nvGraphicFramePr>
        <xdr:cNvPr id="3615027" name="Gráfico 7">
          <a:extLst>
            <a:ext uri="{FF2B5EF4-FFF2-40B4-BE49-F238E27FC236}">
              <a16:creationId xmlns:a16="http://schemas.microsoft.com/office/drawing/2014/main" id="{B124A011-1595-1F95-6B73-9B0C9535A9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171450</xdr:colOff>
      <xdr:row>2</xdr:row>
      <xdr:rowOff>28575</xdr:rowOff>
    </xdr:from>
    <xdr:to>
      <xdr:col>12</xdr:col>
      <xdr:colOff>400050</xdr:colOff>
      <xdr:row>19</xdr:row>
      <xdr:rowOff>114300</xdr:rowOff>
    </xdr:to>
    <xdr:graphicFrame macro="">
      <xdr:nvGraphicFramePr>
        <xdr:cNvPr id="3615028" name="Gráfico 8">
          <a:extLst>
            <a:ext uri="{FF2B5EF4-FFF2-40B4-BE49-F238E27FC236}">
              <a16:creationId xmlns:a16="http://schemas.microsoft.com/office/drawing/2014/main" id="{6A87602F-D9A1-02BB-B8B3-3F9230CA4C9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11</xdr:col>
      <xdr:colOff>266700</xdr:colOff>
      <xdr:row>0</xdr:row>
      <xdr:rowOff>76200</xdr:rowOff>
    </xdr:from>
    <xdr:to>
      <xdr:col>12</xdr:col>
      <xdr:colOff>495300</xdr:colOff>
      <xdr:row>0</xdr:row>
      <xdr:rowOff>304800</xdr:rowOff>
    </xdr:to>
    <xdr:pic>
      <xdr:nvPicPr>
        <xdr:cNvPr id="3615029" name="Imagem 7" descr="Inicio.gif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434086B4-6E5E-DEB9-8FBA-3FC0FF4F43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29500" y="76200"/>
          <a:ext cx="838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28575</xdr:colOff>
      <xdr:row>31</xdr:row>
      <xdr:rowOff>76200</xdr:rowOff>
    </xdr:from>
    <xdr:to>
      <xdr:col>0</xdr:col>
      <xdr:colOff>47625</xdr:colOff>
      <xdr:row>65535</xdr:row>
      <xdr:rowOff>0</xdr:rowOff>
    </xdr:to>
    <xdr:pic>
      <xdr:nvPicPr>
        <xdr:cNvPr id="3615030" name="Imagem 8" descr="Base-Planilha-2011-V-3.jpg">
          <a:extLst>
            <a:ext uri="{FF2B5EF4-FFF2-40B4-BE49-F238E27FC236}">
              <a16:creationId xmlns:a16="http://schemas.microsoft.com/office/drawing/2014/main" id="{861F0937-F2E7-0172-E0DD-8E558FBF6B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5286375"/>
          <a:ext cx="190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31</xdr:row>
      <xdr:rowOff>76200</xdr:rowOff>
    </xdr:from>
    <xdr:to>
      <xdr:col>0</xdr:col>
      <xdr:colOff>47625</xdr:colOff>
      <xdr:row>65535</xdr:row>
      <xdr:rowOff>0</xdr:rowOff>
    </xdr:to>
    <xdr:pic>
      <xdr:nvPicPr>
        <xdr:cNvPr id="3615031" name="Imagem 8" descr="Base-Planilha-2011-V-3.jpg">
          <a:extLst>
            <a:ext uri="{FF2B5EF4-FFF2-40B4-BE49-F238E27FC236}">
              <a16:creationId xmlns:a16="http://schemas.microsoft.com/office/drawing/2014/main" id="{C4BBA319-3205-2676-F4A3-7DB4FC3DD9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5286375"/>
          <a:ext cx="190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247650</xdr:colOff>
      <xdr:row>33</xdr:row>
      <xdr:rowOff>85725</xdr:rowOff>
    </xdr:from>
    <xdr:to>
      <xdr:col>9</xdr:col>
      <xdr:colOff>304800</xdr:colOff>
      <xdr:row>37</xdr:row>
      <xdr:rowOff>161925</xdr:rowOff>
    </xdr:to>
    <xdr:pic>
      <xdr:nvPicPr>
        <xdr:cNvPr id="3615032" name="Imagem 1">
          <a:extLst>
            <a:ext uri="{FF2B5EF4-FFF2-40B4-BE49-F238E27FC236}">
              <a16:creationId xmlns:a16="http://schemas.microsoft.com/office/drawing/2014/main" id="{B5726B07-10C7-CE6D-9BE2-392777573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5553075"/>
          <a:ext cx="43624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2286000</xdr:colOff>
      <xdr:row>2</xdr:row>
      <xdr:rowOff>9525</xdr:rowOff>
    </xdr:from>
    <xdr:to>
      <xdr:col>2</xdr:col>
      <xdr:colOff>123825</xdr:colOff>
      <xdr:row>3</xdr:row>
      <xdr:rowOff>0</xdr:rowOff>
    </xdr:to>
    <xdr:pic>
      <xdr:nvPicPr>
        <xdr:cNvPr id="112308" name="Imagem 7" descr="Inicio.gif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B75F7DB-5BD6-6339-B856-DE85B015A6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23875"/>
          <a:ext cx="55245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2305050</xdr:colOff>
      <xdr:row>48</xdr:row>
      <xdr:rowOff>114300</xdr:rowOff>
    </xdr:from>
    <xdr:to>
      <xdr:col>8</xdr:col>
      <xdr:colOff>647700</xdr:colOff>
      <xdr:row>53</xdr:row>
      <xdr:rowOff>85725</xdr:rowOff>
    </xdr:to>
    <xdr:pic>
      <xdr:nvPicPr>
        <xdr:cNvPr id="112309" name="Imagem 1">
          <a:extLst>
            <a:ext uri="{FF2B5EF4-FFF2-40B4-BE49-F238E27FC236}">
              <a16:creationId xmlns:a16="http://schemas.microsoft.com/office/drawing/2014/main" id="{46D81587-C15C-328F-3904-BE532818E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5050" y="7534275"/>
          <a:ext cx="4743450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1019175</xdr:colOff>
      <xdr:row>48</xdr:row>
      <xdr:rowOff>114300</xdr:rowOff>
    </xdr:from>
    <xdr:to>
      <xdr:col>24</xdr:col>
      <xdr:colOff>847725</xdr:colOff>
      <xdr:row>53</xdr:row>
      <xdr:rowOff>76200</xdr:rowOff>
    </xdr:to>
    <xdr:pic>
      <xdr:nvPicPr>
        <xdr:cNvPr id="112310" name="Imagem 1">
          <a:extLst>
            <a:ext uri="{FF2B5EF4-FFF2-40B4-BE49-F238E27FC236}">
              <a16:creationId xmlns:a16="http://schemas.microsoft.com/office/drawing/2014/main" id="{29E67212-8E51-2A10-DC76-726866684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34875" y="7534275"/>
          <a:ext cx="4743450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3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4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5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6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3566F4-E672-4D66-A516-57448A918DB9}">
  <dimension ref="A1:N33"/>
  <sheetViews>
    <sheetView showGridLines="0" tabSelected="1" zoomScaleNormal="100" workbookViewId="0">
      <selection activeCell="C6" sqref="C6:D6"/>
    </sheetView>
  </sheetViews>
  <sheetFormatPr defaultColWidth="0" defaultRowHeight="12.75" zeroHeight="1" x14ac:dyDescent="0.2"/>
  <cols>
    <col min="1" max="1" width="7.7109375" style="8" customWidth="1"/>
    <col min="2" max="2" width="12.7109375" style="8" customWidth="1"/>
    <col min="3" max="3" width="7.7109375" style="8" customWidth="1"/>
    <col min="4" max="4" width="12.7109375" style="8" customWidth="1"/>
    <col min="5" max="5" width="7.7109375" style="8" customWidth="1"/>
    <col min="6" max="6" width="12.7109375" style="8" customWidth="1"/>
    <col min="7" max="7" width="7.7109375" style="8" customWidth="1"/>
    <col min="8" max="8" width="12.7109375" style="8" customWidth="1"/>
    <col min="9" max="9" width="7.5703125" style="8" customWidth="1"/>
    <col min="10" max="10" width="0.140625" style="8" customWidth="1"/>
    <col min="11" max="16384" width="0" style="8" hidden="1"/>
  </cols>
  <sheetData>
    <row r="1" spans="1:9" ht="12.75" customHeight="1" x14ac:dyDescent="0.2">
      <c r="A1" s="284"/>
      <c r="B1" s="285"/>
      <c r="C1" s="285"/>
      <c r="D1" s="285"/>
      <c r="E1" s="285"/>
      <c r="F1" s="285"/>
      <c r="G1" s="285"/>
      <c r="H1" s="285"/>
      <c r="I1" s="286"/>
    </row>
    <row r="2" spans="1:9" ht="12.75" customHeight="1" x14ac:dyDescent="0.2">
      <c r="A2" s="287"/>
      <c r="B2" s="288"/>
      <c r="C2" s="288"/>
      <c r="D2" s="288"/>
      <c r="E2" s="288"/>
      <c r="F2" s="288"/>
      <c r="G2" s="288"/>
      <c r="H2" s="288"/>
      <c r="I2" s="289"/>
    </row>
    <row r="3" spans="1:9" ht="12.75" customHeight="1" x14ac:dyDescent="0.2">
      <c r="A3" s="287"/>
      <c r="B3" s="288"/>
      <c r="C3" s="288"/>
      <c r="D3" s="288"/>
      <c r="E3" s="288"/>
      <c r="F3" s="288"/>
      <c r="G3" s="288"/>
      <c r="H3" s="288"/>
      <c r="I3" s="289"/>
    </row>
    <row r="4" spans="1:9" ht="30.75" customHeight="1" thickBot="1" x14ac:dyDescent="0.25">
      <c r="A4" s="287"/>
      <c r="B4" s="288"/>
      <c r="C4" s="288"/>
      <c r="D4" s="288"/>
      <c r="E4" s="288"/>
      <c r="F4" s="288"/>
      <c r="G4" s="288"/>
      <c r="H4" s="288"/>
      <c r="I4" s="289"/>
    </row>
    <row r="5" spans="1:9" s="9" customFormat="1" ht="6.6" customHeight="1" x14ac:dyDescent="0.2">
      <c r="A5" s="290"/>
      <c r="B5" s="291"/>
      <c r="C5" s="291"/>
      <c r="D5" s="291"/>
      <c r="E5" s="291"/>
      <c r="F5" s="291"/>
      <c r="G5" s="291"/>
      <c r="H5" s="235"/>
      <c r="I5" s="236"/>
    </row>
    <row r="6" spans="1:9" s="9" customFormat="1" x14ac:dyDescent="0.2">
      <c r="A6" s="262" t="s">
        <v>74</v>
      </c>
      <c r="B6" s="263"/>
      <c r="C6" s="268" t="s">
        <v>72</v>
      </c>
      <c r="D6" s="268"/>
      <c r="E6" s="237" t="s">
        <v>75</v>
      </c>
      <c r="F6" s="268" t="s">
        <v>154</v>
      </c>
      <c r="G6" s="268"/>
      <c r="H6" s="292"/>
      <c r="I6" s="293"/>
    </row>
    <row r="7" spans="1:9" s="9" customFormat="1" ht="4.5" customHeight="1" x14ac:dyDescent="0.2">
      <c r="A7" s="262"/>
      <c r="B7" s="269"/>
      <c r="C7" s="269"/>
      <c r="D7" s="269"/>
      <c r="E7" s="269"/>
      <c r="F7" s="269"/>
      <c r="G7" s="269"/>
      <c r="H7" s="238"/>
      <c r="I7" s="239"/>
    </row>
    <row r="8" spans="1:9" s="9" customFormat="1" x14ac:dyDescent="0.2">
      <c r="A8" s="262" t="s">
        <v>76</v>
      </c>
      <c r="B8" s="263"/>
      <c r="C8" s="263"/>
      <c r="D8" s="263"/>
      <c r="E8" s="263"/>
      <c r="F8" s="263"/>
      <c r="G8" s="263"/>
      <c r="H8" s="263"/>
      <c r="I8" s="264"/>
    </row>
    <row r="9" spans="1:9" s="9" customFormat="1" x14ac:dyDescent="0.2">
      <c r="A9" s="262" t="s">
        <v>77</v>
      </c>
      <c r="B9" s="263"/>
      <c r="C9" s="263"/>
      <c r="D9" s="263"/>
      <c r="E9" s="263"/>
      <c r="F9" s="263"/>
      <c r="G9" s="263"/>
      <c r="H9" s="263"/>
      <c r="I9" s="264"/>
    </row>
    <row r="10" spans="1:9" s="9" customFormat="1" x14ac:dyDescent="0.2">
      <c r="A10" s="262" t="s">
        <v>155</v>
      </c>
      <c r="B10" s="263"/>
      <c r="C10" s="263"/>
      <c r="D10" s="263"/>
      <c r="E10" s="263"/>
      <c r="F10" s="263"/>
      <c r="G10" s="263"/>
      <c r="H10" s="263"/>
      <c r="I10" s="264"/>
    </row>
    <row r="11" spans="1:9" s="9" customFormat="1" ht="6.6" customHeight="1" x14ac:dyDescent="0.2">
      <c r="A11" s="262"/>
      <c r="B11" s="269"/>
      <c r="C11" s="269"/>
      <c r="D11" s="269"/>
      <c r="E11" s="269"/>
      <c r="F11" s="269"/>
      <c r="G11" s="269"/>
      <c r="H11" s="238"/>
      <c r="I11" s="240"/>
    </row>
    <row r="12" spans="1:9" s="9" customFormat="1" x14ac:dyDescent="0.2">
      <c r="A12" s="262" t="s">
        <v>78</v>
      </c>
      <c r="B12" s="263"/>
      <c r="C12" s="263"/>
      <c r="D12" s="263"/>
      <c r="E12" s="263"/>
      <c r="F12" s="263"/>
      <c r="G12" s="263"/>
      <c r="H12" s="263"/>
      <c r="I12" s="264"/>
    </row>
    <row r="13" spans="1:9" s="9" customFormat="1" x14ac:dyDescent="0.2">
      <c r="A13" s="262" t="s">
        <v>79</v>
      </c>
      <c r="B13" s="263"/>
      <c r="C13" s="263"/>
      <c r="D13" s="263"/>
      <c r="E13" s="263"/>
      <c r="F13" s="263"/>
      <c r="G13" s="263"/>
      <c r="H13" s="263"/>
      <c r="I13" s="264"/>
    </row>
    <row r="14" spans="1:9" s="9" customFormat="1" x14ac:dyDescent="0.2">
      <c r="A14" s="262" t="s">
        <v>80</v>
      </c>
      <c r="B14" s="263"/>
      <c r="C14" s="263"/>
      <c r="D14" s="263"/>
      <c r="E14" s="263"/>
      <c r="F14" s="263"/>
      <c r="G14" s="263"/>
      <c r="H14" s="263"/>
      <c r="I14" s="264"/>
    </row>
    <row r="15" spans="1:9" s="9" customFormat="1" x14ac:dyDescent="0.2">
      <c r="A15" s="262" t="s">
        <v>156</v>
      </c>
      <c r="B15" s="263"/>
      <c r="C15" s="263"/>
      <c r="D15" s="263"/>
      <c r="E15" s="263"/>
      <c r="F15" s="263"/>
      <c r="G15" s="263"/>
      <c r="H15" s="263"/>
      <c r="I15" s="264"/>
    </row>
    <row r="16" spans="1:9" s="9" customFormat="1" ht="6" customHeight="1" thickBot="1" x14ac:dyDescent="0.25">
      <c r="A16" s="282"/>
      <c r="B16" s="283"/>
      <c r="C16" s="283"/>
      <c r="D16" s="283"/>
      <c r="E16" s="283"/>
      <c r="F16" s="283"/>
      <c r="G16" s="283"/>
      <c r="H16" s="241"/>
      <c r="I16" s="242"/>
    </row>
    <row r="17" spans="1:14" s="10" customFormat="1" ht="8.1" customHeight="1" thickBot="1" x14ac:dyDescent="0.3">
      <c r="A17" s="244"/>
      <c r="B17" s="245"/>
      <c r="C17" s="245"/>
      <c r="D17" s="245"/>
      <c r="E17" s="245"/>
      <c r="F17" s="245"/>
      <c r="G17" s="245"/>
      <c r="H17" s="245"/>
      <c r="I17" s="246"/>
    </row>
    <row r="18" spans="1:14" s="10" customFormat="1" ht="15" customHeight="1" thickBot="1" x14ac:dyDescent="0.25">
      <c r="A18" s="247"/>
      <c r="B18" s="243" t="s">
        <v>81</v>
      </c>
      <c r="C18" s="248"/>
      <c r="D18" s="243" t="s">
        <v>82</v>
      </c>
      <c r="E18" s="248"/>
      <c r="F18" s="243" t="s">
        <v>83</v>
      </c>
      <c r="G18" s="247"/>
      <c r="H18" s="243" t="s">
        <v>84</v>
      </c>
      <c r="I18" s="249"/>
      <c r="K18" s="42"/>
      <c r="L18" s="42"/>
      <c r="M18" s="42"/>
      <c r="N18" s="43"/>
    </row>
    <row r="19" spans="1:14" s="10" customFormat="1" ht="8.1" customHeight="1" thickBot="1" x14ac:dyDescent="0.25">
      <c r="A19" s="247"/>
      <c r="B19" s="248"/>
      <c r="C19" s="248"/>
      <c r="D19" s="248"/>
      <c r="E19" s="248"/>
      <c r="F19" s="248"/>
      <c r="G19" s="248"/>
      <c r="H19" s="248"/>
      <c r="I19" s="249"/>
    </row>
    <row r="20" spans="1:14" s="10" customFormat="1" ht="15" customHeight="1" thickBot="1" x14ac:dyDescent="0.25">
      <c r="A20" s="247"/>
      <c r="B20" s="243" t="s">
        <v>85</v>
      </c>
      <c r="C20" s="248"/>
      <c r="D20" s="243" t="s">
        <v>86</v>
      </c>
      <c r="E20" s="247"/>
      <c r="F20" s="243" t="s">
        <v>87</v>
      </c>
      <c r="G20" s="248"/>
      <c r="H20" s="243" t="s">
        <v>88</v>
      </c>
      <c r="I20" s="249"/>
    </row>
    <row r="21" spans="1:14" s="10" customFormat="1" ht="8.1" customHeight="1" thickBot="1" x14ac:dyDescent="0.25">
      <c r="A21" s="247"/>
      <c r="B21" s="248"/>
      <c r="C21" s="248"/>
      <c r="D21" s="248"/>
      <c r="E21" s="248"/>
      <c r="F21" s="248"/>
      <c r="G21" s="248"/>
      <c r="H21" s="248"/>
      <c r="I21" s="249"/>
    </row>
    <row r="22" spans="1:14" s="10" customFormat="1" ht="15" customHeight="1" thickBot="1" x14ac:dyDescent="0.25">
      <c r="A22" s="247"/>
      <c r="B22" s="243" t="s">
        <v>89</v>
      </c>
      <c r="C22" s="247"/>
      <c r="D22" s="243" t="s">
        <v>90</v>
      </c>
      <c r="E22" s="248"/>
      <c r="F22" s="243" t="s">
        <v>91</v>
      </c>
      <c r="G22" s="248"/>
      <c r="H22" s="243" t="s">
        <v>92</v>
      </c>
      <c r="I22" s="249"/>
    </row>
    <row r="23" spans="1:14" s="10" customFormat="1" ht="8.1" customHeight="1" thickBot="1" x14ac:dyDescent="0.25">
      <c r="A23" s="247"/>
      <c r="B23" s="248"/>
      <c r="C23" s="248"/>
      <c r="D23" s="248"/>
      <c r="E23" s="248"/>
      <c r="F23" s="248"/>
      <c r="G23" s="248"/>
      <c r="H23" s="248"/>
      <c r="I23" s="249"/>
    </row>
    <row r="24" spans="1:14" s="10" customFormat="1" ht="15" customHeight="1" thickBot="1" x14ac:dyDescent="0.25">
      <c r="A24" s="247"/>
      <c r="B24" s="265" t="s">
        <v>148</v>
      </c>
      <c r="C24" s="266"/>
      <c r="D24" s="266"/>
      <c r="E24" s="266"/>
      <c r="F24" s="266"/>
      <c r="G24" s="266"/>
      <c r="H24" s="267"/>
      <c r="I24" s="249"/>
    </row>
    <row r="25" spans="1:14" s="10" customFormat="1" ht="8.1" customHeight="1" thickBot="1" x14ac:dyDescent="0.25">
      <c r="A25" s="279"/>
      <c r="B25" s="280"/>
      <c r="C25" s="280"/>
      <c r="D25" s="280"/>
      <c r="E25" s="280"/>
      <c r="F25" s="280"/>
      <c r="G25" s="280"/>
      <c r="H25" s="280"/>
      <c r="I25" s="281"/>
    </row>
    <row r="26" spans="1:14" s="10" customFormat="1" ht="15" customHeight="1" thickBot="1" x14ac:dyDescent="0.25">
      <c r="A26" s="247"/>
      <c r="B26" s="248"/>
      <c r="C26" s="248"/>
      <c r="D26" s="248"/>
      <c r="E26" s="248"/>
      <c r="F26" s="265" t="s">
        <v>93</v>
      </c>
      <c r="G26" s="266"/>
      <c r="H26" s="267"/>
      <c r="I26" s="249"/>
    </row>
    <row r="27" spans="1:14" s="10" customFormat="1" ht="8.1" customHeight="1" thickBot="1" x14ac:dyDescent="0.25">
      <c r="A27" s="250"/>
      <c r="B27" s="251"/>
      <c r="C27" s="251"/>
      <c r="D27" s="251"/>
      <c r="E27" s="251"/>
      <c r="F27" s="251"/>
      <c r="G27" s="251"/>
      <c r="H27" s="251"/>
      <c r="I27" s="252"/>
    </row>
    <row r="28" spans="1:14" s="10" customFormat="1" ht="3" customHeight="1" thickBot="1" x14ac:dyDescent="0.25">
      <c r="A28" s="253"/>
      <c r="B28" s="254"/>
      <c r="C28" s="254"/>
      <c r="D28" s="254"/>
      <c r="E28" s="254"/>
      <c r="F28" s="254"/>
      <c r="G28" s="254"/>
      <c r="H28" s="254"/>
      <c r="I28" s="255"/>
    </row>
    <row r="29" spans="1:14" ht="12.75" customHeight="1" x14ac:dyDescent="0.2">
      <c r="A29" s="270"/>
      <c r="B29" s="271"/>
      <c r="C29" s="271"/>
      <c r="D29" s="271"/>
      <c r="E29" s="271"/>
      <c r="F29" s="271"/>
      <c r="G29" s="271"/>
      <c r="H29" s="271"/>
      <c r="I29" s="272"/>
    </row>
    <row r="30" spans="1:14" ht="12.75" customHeight="1" x14ac:dyDescent="0.2">
      <c r="A30" s="273"/>
      <c r="B30" s="274"/>
      <c r="C30" s="274"/>
      <c r="D30" s="274"/>
      <c r="E30" s="274"/>
      <c r="F30" s="274"/>
      <c r="G30" s="274"/>
      <c r="H30" s="274"/>
      <c r="I30" s="275"/>
    </row>
    <row r="31" spans="1:14" ht="12.75" customHeight="1" x14ac:dyDescent="0.2">
      <c r="A31" s="273"/>
      <c r="B31" s="274"/>
      <c r="C31" s="274"/>
      <c r="D31" s="274"/>
      <c r="E31" s="274"/>
      <c r="F31" s="274"/>
      <c r="G31" s="274"/>
      <c r="H31" s="274"/>
      <c r="I31" s="275"/>
    </row>
    <row r="32" spans="1:14" ht="30.75" customHeight="1" thickBot="1" x14ac:dyDescent="0.25">
      <c r="A32" s="276"/>
      <c r="B32" s="277"/>
      <c r="C32" s="277"/>
      <c r="D32" s="277"/>
      <c r="E32" s="277"/>
      <c r="F32" s="277"/>
      <c r="G32" s="277"/>
      <c r="H32" s="277"/>
      <c r="I32" s="278"/>
    </row>
    <row r="33" s="9" customFormat="1" ht="0.2" customHeight="1" x14ac:dyDescent="0.2"/>
  </sheetData>
  <sheetProtection algorithmName="SHA-512" hashValue="8yACU5x4LfWVqtNeE05/1oAp3eJ/AF5RQLAt3Dw9jkyOn92A+WXLhKNRXLlxXl3VP6aFkN+MQ/lWP/2rcvicrg==" saltValue="Hk6OZs3MK82VMsEPVR1G6w==" spinCount="100000" sheet="1" objects="1" scenarios="1"/>
  <mergeCells count="23">
    <mergeCell ref="A1:I1"/>
    <mergeCell ref="A2:I2"/>
    <mergeCell ref="A3:I3"/>
    <mergeCell ref="A4:I4"/>
    <mergeCell ref="C6:D6"/>
    <mergeCell ref="A5:G5"/>
    <mergeCell ref="H6:I6"/>
    <mergeCell ref="A29:I32"/>
    <mergeCell ref="A11:G11"/>
    <mergeCell ref="A13:I13"/>
    <mergeCell ref="A14:I14"/>
    <mergeCell ref="A15:I15"/>
    <mergeCell ref="A25:I25"/>
    <mergeCell ref="A16:G16"/>
    <mergeCell ref="A8:I8"/>
    <mergeCell ref="F26:H26"/>
    <mergeCell ref="B24:H24"/>
    <mergeCell ref="A12:I12"/>
    <mergeCell ref="A6:B6"/>
    <mergeCell ref="F6:G6"/>
    <mergeCell ref="A9:I9"/>
    <mergeCell ref="A10:I10"/>
    <mergeCell ref="A7:G7"/>
  </mergeCells>
  <phoneticPr fontId="0" type="noConversion"/>
  <hyperlinks>
    <hyperlink ref="H22" location="'Nov - Dez'!A1" tooltip="Ir para mês de Dezembro" display="Dezembro" xr:uid="{8BB66B3D-EF45-4A6E-A979-251FF8C8837A}"/>
    <hyperlink ref="F22" location="'Nov - Dez'!A1" tooltip="Ir para mês de Novembro" display="Novembro" xr:uid="{D7ABF9F6-05EF-4E31-A8AE-31B74CD4EBC5}"/>
    <hyperlink ref="D22" location="'Set - Out'!A1" tooltip="Ir para mês de Outubro" display="Outubro" xr:uid="{15D633B9-6BF6-4923-ABA4-467CBCAECED9}"/>
    <hyperlink ref="B22" location="'Set - Out'!A1" tooltip="Ir para mês de Setembro" display="Setembro" xr:uid="{0E4BBC85-B0DC-4BE4-ADC2-BAF6BBBCE274}"/>
    <hyperlink ref="D20" location="'Mai - Jun'!A1" tooltip="Ir para mês de Junho" display="Junho" xr:uid="{BCF41B2D-307C-4CE6-96F9-9AB727002097}"/>
    <hyperlink ref="B20" location="'Mai - Jun'!A1" tooltip="Ir para mês de Maio" display="Maio" xr:uid="{2DCE4617-4500-4A05-8C7C-9DBF1B57DB90}"/>
    <hyperlink ref="B18" location="'Jan - Fev'!A1" tooltip="Ir para mês de Janeiro" display="Janeiro" xr:uid="{8D796ACC-FCFD-423F-B332-8D63EF223271}"/>
    <hyperlink ref="H18" location="'Mar - Abr'!A1" tooltip="Ir para mês de Abril" display="Abril" xr:uid="{81922A2C-2A46-48CD-AACD-ADDA2AB0DB1F}"/>
    <hyperlink ref="H20" location="'Jul - Ago'!A1" tooltip="Ir para mês de Agosto" display="Agosto" xr:uid="{3A05308B-D8CA-4EDE-94C6-4DC702C4B393}"/>
    <hyperlink ref="F20" location="'Jul - Ago'!A1" tooltip="Ir para mês de Julho" display="Julho" xr:uid="{A5498FD8-BB1D-4A99-90C0-0FB5FF8BBDFA}"/>
    <hyperlink ref="F26" location="'Set - Out'!A1" tooltip="Ir para mês de Outubro" display="Outubro" xr:uid="{CDCD8C9A-524A-45D9-BABD-9D90C2FF43BF}"/>
    <hyperlink ref="F18" location="'Mar - Abr'!A1" tooltip="Ir para mês de Março" display="Março" xr:uid="{5909C1C3-F906-459A-9C79-13C67EEF2D5D}"/>
    <hyperlink ref="D18" location="'Jan - Fev'!A1" tooltip="Ir para mês de Fevereiro" display="Fevereiro" xr:uid="{708C9456-CCE6-4629-B4FD-A3F13AEC8C91}"/>
    <hyperlink ref="B24:D24" location="'Jan a Dez'!A1" display="Comparativo Jan. a Dez." xr:uid="{EC23D13C-4C63-4341-9643-3BCDEF84EABF}"/>
    <hyperlink ref="B24:H24" location="'Jan a Dez'!A1" display="Comparativo Jan. a Dez." xr:uid="{72F19BF2-318C-4903-A619-0187694D6A79}"/>
    <hyperlink ref="F26:H26" location="Gráficos!A1" tooltip="Ir para mês de Outubro" display="Gráficos Comparativos" xr:uid="{465FBA01-12D4-4C7E-8BC2-654D81FE62AC}"/>
  </hyperlinks>
  <printOptions horizontalCentered="1"/>
  <pageMargins left="0.39370078740157483" right="0.39370078740157483" top="0.98425196850393704" bottom="0.98425196850393704" header="0.51181102362204722" footer="0.51181102362204722"/>
  <pageSetup paperSize="9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A63718-4CE1-4632-B2E4-3D6D72FD3923}">
  <dimension ref="A1:K215"/>
  <sheetViews>
    <sheetView showGridLines="0" zoomScale="80" zoomScaleNormal="80" zoomScaleSheetLayoutView="100" workbookViewId="0">
      <pane ySplit="4" topLeftCell="A5" activePane="bottomLeft" state="frozen"/>
      <selection sqref="A1:M1"/>
      <selection pane="bottomLeft"/>
    </sheetView>
  </sheetViews>
  <sheetFormatPr defaultColWidth="0.28515625" defaultRowHeight="12.75" zeroHeight="1" x14ac:dyDescent="0.2"/>
  <cols>
    <col min="1" max="1" width="0.5703125" style="71" customWidth="1"/>
    <col min="2" max="2" width="52.7109375" style="71" bestFit="1" customWidth="1"/>
    <col min="3" max="3" width="0.7109375" style="71" customWidth="1"/>
    <col min="4" max="4" width="18.7109375" style="71" bestFit="1" customWidth="1"/>
    <col min="5" max="5" width="18.7109375" style="71" customWidth="1"/>
    <col min="6" max="6" width="18" style="71" customWidth="1"/>
    <col min="7" max="7" width="0.7109375" style="71" customWidth="1"/>
    <col min="8" max="8" width="18.7109375" style="71" bestFit="1" customWidth="1"/>
    <col min="9" max="9" width="18.7109375" style="71" customWidth="1"/>
    <col min="10" max="10" width="18" style="71" customWidth="1"/>
    <col min="11" max="11" width="0.7109375" style="71" customWidth="1"/>
    <col min="12" max="255" width="0" style="71" hidden="1" customWidth="1"/>
    <col min="256" max="16384" width="0.28515625" style="71"/>
  </cols>
  <sheetData>
    <row r="1" spans="1:11" ht="3.75" customHeight="1" thickBot="1" x14ac:dyDescent="0.25">
      <c r="A1" s="69"/>
      <c r="B1" s="48"/>
      <c r="C1" s="48"/>
      <c r="D1" s="48"/>
      <c r="E1" s="48"/>
      <c r="F1" s="48"/>
      <c r="G1" s="70"/>
      <c r="H1" s="48"/>
      <c r="I1" s="48"/>
      <c r="J1" s="48"/>
      <c r="K1" s="70"/>
    </row>
    <row r="2" spans="1:11" ht="21.75" customHeight="1" x14ac:dyDescent="0.2">
      <c r="A2" s="72"/>
      <c r="B2" s="352" t="s">
        <v>158</v>
      </c>
      <c r="C2" s="73"/>
      <c r="D2" s="310" t="s">
        <v>81</v>
      </c>
      <c r="E2" s="354"/>
      <c r="F2" s="327"/>
      <c r="G2" s="70"/>
      <c r="H2" s="310" t="s">
        <v>82</v>
      </c>
      <c r="I2" s="311"/>
      <c r="J2" s="327"/>
      <c r="K2" s="74"/>
    </row>
    <row r="3" spans="1:11" ht="19.5" customHeight="1" thickBot="1" x14ac:dyDescent="0.25">
      <c r="A3" s="72"/>
      <c r="B3" s="353"/>
      <c r="C3" s="72"/>
      <c r="D3" s="355"/>
      <c r="E3" s="356"/>
      <c r="F3" s="328"/>
      <c r="G3" s="74"/>
      <c r="H3" s="312"/>
      <c r="I3" s="313"/>
      <c r="J3" s="328"/>
      <c r="K3" s="74"/>
    </row>
    <row r="4" spans="1:11" s="76" customFormat="1" ht="13.5" thickBot="1" x14ac:dyDescent="0.25">
      <c r="A4" s="72"/>
      <c r="B4" s="133" t="s">
        <v>97</v>
      </c>
      <c r="C4" s="72"/>
      <c r="D4" s="134" t="str">
        <f>'Página Inicial'!C6</f>
        <v>Nome Esposa</v>
      </c>
      <c r="E4" s="134" t="str">
        <f>'Página Inicial'!F6</f>
        <v>Nome Esposo</v>
      </c>
      <c r="F4" s="75" t="s">
        <v>1</v>
      </c>
      <c r="G4" s="74"/>
      <c r="H4" s="134" t="str">
        <f>D4</f>
        <v>Nome Esposa</v>
      </c>
      <c r="I4" s="134" t="str">
        <f>E4</f>
        <v>Nome Esposo</v>
      </c>
      <c r="J4" s="135" t="s">
        <v>1</v>
      </c>
      <c r="K4" s="74"/>
    </row>
    <row r="5" spans="1:11" ht="12.75" customHeight="1" x14ac:dyDescent="0.2">
      <c r="A5" s="72"/>
      <c r="B5" s="77" t="s">
        <v>103</v>
      </c>
      <c r="C5" s="72"/>
      <c r="D5" s="78"/>
      <c r="E5" s="79"/>
      <c r="F5" s="329"/>
      <c r="G5" s="74"/>
      <c r="H5" s="78"/>
      <c r="I5" s="79"/>
      <c r="J5" s="329"/>
      <c r="K5" s="74"/>
    </row>
    <row r="6" spans="1:11" x14ac:dyDescent="0.2">
      <c r="A6" s="72"/>
      <c r="B6" s="77" t="s">
        <v>104</v>
      </c>
      <c r="C6" s="72"/>
      <c r="D6" s="80"/>
      <c r="E6" s="79"/>
      <c r="F6" s="330"/>
      <c r="G6" s="74"/>
      <c r="H6" s="80"/>
      <c r="I6" s="79"/>
      <c r="J6" s="330"/>
      <c r="K6" s="74"/>
    </row>
    <row r="7" spans="1:11" x14ac:dyDescent="0.2">
      <c r="A7" s="72"/>
      <c r="B7" s="77" t="s">
        <v>105</v>
      </c>
      <c r="C7" s="72"/>
      <c r="D7" s="80"/>
      <c r="E7" s="81"/>
      <c r="F7" s="330"/>
      <c r="G7" s="74"/>
      <c r="H7" s="80"/>
      <c r="I7" s="81"/>
      <c r="J7" s="330"/>
      <c r="K7" s="74"/>
    </row>
    <row r="8" spans="1:11" x14ac:dyDescent="0.2">
      <c r="A8" s="72"/>
      <c r="B8" s="82"/>
      <c r="C8" s="72"/>
      <c r="D8" s="80"/>
      <c r="E8" s="81"/>
      <c r="F8" s="330"/>
      <c r="G8" s="74"/>
      <c r="H8" s="80"/>
      <c r="I8" s="81"/>
      <c r="J8" s="330"/>
      <c r="K8" s="74"/>
    </row>
    <row r="9" spans="1:11" ht="13.5" thickBot="1" x14ac:dyDescent="0.25">
      <c r="A9" s="72"/>
      <c r="B9" s="82"/>
      <c r="C9" s="72"/>
      <c r="D9" s="83"/>
      <c r="E9" s="84"/>
      <c r="F9" s="330"/>
      <c r="G9" s="74"/>
      <c r="H9" s="83"/>
      <c r="I9" s="84"/>
      <c r="J9" s="330"/>
      <c r="K9" s="74"/>
    </row>
    <row r="10" spans="1:11" ht="13.5" thickBot="1" x14ac:dyDescent="0.25">
      <c r="A10" s="72"/>
      <c r="B10" s="85" t="s">
        <v>2</v>
      </c>
      <c r="C10" s="72"/>
      <c r="D10" s="86"/>
      <c r="E10" s="87"/>
      <c r="F10" s="328"/>
      <c r="G10" s="74"/>
      <c r="H10" s="86"/>
      <c r="I10" s="87"/>
      <c r="J10" s="328"/>
      <c r="K10" s="74"/>
    </row>
    <row r="11" spans="1:11" ht="13.5" thickBot="1" x14ac:dyDescent="0.25">
      <c r="A11" s="72"/>
      <c r="B11" s="136" t="s">
        <v>3</v>
      </c>
      <c r="C11" s="72"/>
      <c r="D11" s="137">
        <f>D5+D6+D7+D8+D9-D10</f>
        <v>0</v>
      </c>
      <c r="E11" s="137">
        <f>E5+E6+E7+E8+E9-E10</f>
        <v>0</v>
      </c>
      <c r="F11" s="138">
        <f>D11+E11</f>
        <v>0</v>
      </c>
      <c r="G11" s="74"/>
      <c r="H11" s="137">
        <f>H5+H6+H7+H8+H9-H10</f>
        <v>0</v>
      </c>
      <c r="I11" s="137">
        <f>I5+I6+I7+I8+I9-I10</f>
        <v>0</v>
      </c>
      <c r="J11" s="138">
        <f>H11+I11</f>
        <v>0</v>
      </c>
      <c r="K11" s="74"/>
    </row>
    <row r="12" spans="1:11" ht="19.5" customHeight="1" thickBot="1" x14ac:dyDescent="0.25">
      <c r="A12" s="72"/>
      <c r="B12" s="357" t="s">
        <v>4</v>
      </c>
      <c r="C12" s="358"/>
      <c r="D12" s="358"/>
      <c r="E12" s="358"/>
      <c r="F12" s="358"/>
      <c r="G12" s="358"/>
      <c r="H12" s="358"/>
      <c r="I12" s="358"/>
      <c r="J12" s="359"/>
      <c r="K12" s="74"/>
    </row>
    <row r="13" spans="1:11" ht="26.25" thickBot="1" x14ac:dyDescent="0.25">
      <c r="A13" s="72"/>
      <c r="B13" s="256" t="s">
        <v>5</v>
      </c>
      <c r="C13" s="69"/>
      <c r="D13" s="314" t="s">
        <v>121</v>
      </c>
      <c r="E13" s="315"/>
      <c r="F13" s="135" t="s">
        <v>6</v>
      </c>
      <c r="G13" s="70"/>
      <c r="H13" s="314" t="s">
        <v>121</v>
      </c>
      <c r="I13" s="315"/>
      <c r="J13" s="135" t="s">
        <v>6</v>
      </c>
      <c r="K13" s="74"/>
    </row>
    <row r="14" spans="1:11" ht="12.75" customHeight="1" x14ac:dyDescent="0.2">
      <c r="A14" s="72"/>
      <c r="B14" s="88" t="s">
        <v>7</v>
      </c>
      <c r="C14" s="89"/>
      <c r="D14" s="90"/>
      <c r="E14" s="79"/>
      <c r="F14" s="304" t="str">
        <f>IF(F28=0,"",F28/F130)</f>
        <v/>
      </c>
      <c r="G14" s="74"/>
      <c r="H14" s="90"/>
      <c r="I14" s="79"/>
      <c r="J14" s="304" t="str">
        <f>IF(J28=0,"",J28/J130)</f>
        <v/>
      </c>
      <c r="K14" s="74"/>
    </row>
    <row r="15" spans="1:11" ht="12.75" customHeight="1" x14ac:dyDescent="0.2">
      <c r="A15" s="72"/>
      <c r="B15" s="77" t="s">
        <v>8</v>
      </c>
      <c r="C15" s="89"/>
      <c r="D15" s="91"/>
      <c r="E15" s="92"/>
      <c r="F15" s="305"/>
      <c r="G15" s="74"/>
      <c r="H15" s="91"/>
      <c r="I15" s="92"/>
      <c r="J15" s="305"/>
      <c r="K15" s="74"/>
    </row>
    <row r="16" spans="1:11" ht="12.75" customHeight="1" x14ac:dyDescent="0.2">
      <c r="A16" s="72"/>
      <c r="B16" s="77" t="s">
        <v>9</v>
      </c>
      <c r="C16" s="89"/>
      <c r="D16" s="90"/>
      <c r="E16" s="79"/>
      <c r="F16" s="305"/>
      <c r="G16" s="74"/>
      <c r="H16" s="90"/>
      <c r="I16" s="79"/>
      <c r="J16" s="305"/>
      <c r="K16" s="74"/>
    </row>
    <row r="17" spans="1:11" ht="12.75" customHeight="1" x14ac:dyDescent="0.2">
      <c r="A17" s="72"/>
      <c r="B17" s="77" t="s">
        <v>10</v>
      </c>
      <c r="C17" s="89"/>
      <c r="D17" s="90"/>
      <c r="E17" s="79"/>
      <c r="F17" s="305"/>
      <c r="G17" s="74"/>
      <c r="H17" s="90"/>
      <c r="I17" s="79"/>
      <c r="J17" s="305"/>
      <c r="K17" s="74"/>
    </row>
    <row r="18" spans="1:11" ht="12.75" customHeight="1" x14ac:dyDescent="0.2">
      <c r="A18" s="72"/>
      <c r="B18" s="77" t="s">
        <v>11</v>
      </c>
      <c r="C18" s="89"/>
      <c r="D18" s="90"/>
      <c r="E18" s="79"/>
      <c r="F18" s="305"/>
      <c r="G18" s="74"/>
      <c r="H18" s="90"/>
      <c r="I18" s="79"/>
      <c r="J18" s="305"/>
      <c r="K18" s="74"/>
    </row>
    <row r="19" spans="1:11" ht="12.75" customHeight="1" x14ac:dyDescent="0.2">
      <c r="A19" s="72"/>
      <c r="B19" s="77" t="s">
        <v>12</v>
      </c>
      <c r="C19" s="89"/>
      <c r="D19" s="90"/>
      <c r="E19" s="79"/>
      <c r="F19" s="305"/>
      <c r="G19" s="74"/>
      <c r="H19" s="90"/>
      <c r="I19" s="79"/>
      <c r="J19" s="305"/>
      <c r="K19" s="74"/>
    </row>
    <row r="20" spans="1:11" ht="12.75" customHeight="1" x14ac:dyDescent="0.2">
      <c r="A20" s="72"/>
      <c r="B20" s="77" t="s">
        <v>13</v>
      </c>
      <c r="C20" s="89"/>
      <c r="D20" s="90"/>
      <c r="E20" s="79"/>
      <c r="F20" s="305"/>
      <c r="G20" s="74"/>
      <c r="H20" s="90"/>
      <c r="I20" s="79"/>
      <c r="J20" s="305"/>
      <c r="K20" s="74"/>
    </row>
    <row r="21" spans="1:11" ht="12.75" customHeight="1" x14ac:dyDescent="0.2">
      <c r="A21" s="72"/>
      <c r="B21" s="77" t="s">
        <v>14</v>
      </c>
      <c r="C21" s="89"/>
      <c r="D21" s="90"/>
      <c r="E21" s="79"/>
      <c r="F21" s="305"/>
      <c r="G21" s="74"/>
      <c r="H21" s="90"/>
      <c r="I21" s="79"/>
      <c r="J21" s="305"/>
      <c r="K21" s="74"/>
    </row>
    <row r="22" spans="1:11" ht="12.75" customHeight="1" x14ac:dyDescent="0.2">
      <c r="A22" s="72"/>
      <c r="B22" s="77" t="s">
        <v>108</v>
      </c>
      <c r="C22" s="89"/>
      <c r="D22" s="90"/>
      <c r="E22" s="93"/>
      <c r="F22" s="305"/>
      <c r="G22" s="74"/>
      <c r="H22" s="90"/>
      <c r="I22" s="93"/>
      <c r="J22" s="305"/>
      <c r="K22" s="74"/>
    </row>
    <row r="23" spans="1:11" ht="12.75" customHeight="1" x14ac:dyDescent="0.2">
      <c r="A23" s="72"/>
      <c r="B23" s="77" t="s">
        <v>15</v>
      </c>
      <c r="C23" s="89"/>
      <c r="D23" s="80"/>
      <c r="E23" s="81"/>
      <c r="F23" s="305"/>
      <c r="G23" s="74"/>
      <c r="H23" s="80"/>
      <c r="I23" s="81"/>
      <c r="J23" s="305"/>
      <c r="K23" s="74"/>
    </row>
    <row r="24" spans="1:11" ht="12.75" customHeight="1" x14ac:dyDescent="0.2">
      <c r="A24" s="72"/>
      <c r="B24" s="77" t="s">
        <v>16</v>
      </c>
      <c r="C24" s="89"/>
      <c r="D24" s="80"/>
      <c r="E24" s="81"/>
      <c r="F24" s="305"/>
      <c r="G24" s="74"/>
      <c r="H24" s="80"/>
      <c r="I24" s="81"/>
      <c r="J24" s="305"/>
      <c r="K24" s="74"/>
    </row>
    <row r="25" spans="1:11" ht="12.75" customHeight="1" x14ac:dyDescent="0.2">
      <c r="A25" s="72"/>
      <c r="B25" s="82"/>
      <c r="C25" s="89"/>
      <c r="D25" s="80"/>
      <c r="E25" s="81"/>
      <c r="F25" s="305"/>
      <c r="G25" s="74"/>
      <c r="H25" s="80"/>
      <c r="I25" s="81"/>
      <c r="J25" s="305"/>
      <c r="K25" s="74"/>
    </row>
    <row r="26" spans="1:11" ht="12.75" customHeight="1" x14ac:dyDescent="0.2">
      <c r="A26" s="72"/>
      <c r="B26" s="82"/>
      <c r="C26" s="89"/>
      <c r="D26" s="80"/>
      <c r="E26" s="81"/>
      <c r="F26" s="305"/>
      <c r="G26" s="74"/>
      <c r="H26" s="80"/>
      <c r="I26" s="81"/>
      <c r="J26" s="305"/>
      <c r="K26" s="74"/>
    </row>
    <row r="27" spans="1:11" ht="12.75" customHeight="1" thickBot="1" x14ac:dyDescent="0.25">
      <c r="A27" s="72"/>
      <c r="B27" s="82"/>
      <c r="C27" s="89"/>
      <c r="D27" s="80"/>
      <c r="E27" s="81"/>
      <c r="F27" s="306"/>
      <c r="G27" s="74"/>
      <c r="H27" s="80"/>
      <c r="I27" s="81"/>
      <c r="J27" s="306"/>
      <c r="K27" s="74"/>
    </row>
    <row r="28" spans="1:11" ht="12.75" customHeight="1" thickBot="1" x14ac:dyDescent="0.25">
      <c r="A28" s="72"/>
      <c r="B28" s="139" t="s">
        <v>17</v>
      </c>
      <c r="C28" s="94"/>
      <c r="D28" s="140">
        <f>SUM(D14:D27)</f>
        <v>0</v>
      </c>
      <c r="E28" s="141">
        <f>SUM(E14:E27)</f>
        <v>0</v>
      </c>
      <c r="F28" s="142">
        <f>D28+E28</f>
        <v>0</v>
      </c>
      <c r="G28" s="95"/>
      <c r="H28" s="140">
        <f>SUM(H14:H27)</f>
        <v>0</v>
      </c>
      <c r="I28" s="141">
        <f>SUM(I14:I27)</f>
        <v>0</v>
      </c>
      <c r="J28" s="142">
        <f>H28+I28</f>
        <v>0</v>
      </c>
      <c r="K28" s="74"/>
    </row>
    <row r="29" spans="1:11" ht="3.75" customHeight="1" thickBot="1" x14ac:dyDescent="0.25">
      <c r="A29" s="72"/>
      <c r="B29" s="50"/>
      <c r="C29" s="51"/>
      <c r="D29" s="52"/>
      <c r="E29" s="52"/>
      <c r="F29" s="52"/>
      <c r="G29" s="4"/>
      <c r="H29" s="52"/>
      <c r="I29" s="52"/>
      <c r="J29" s="53"/>
      <c r="K29" s="74"/>
    </row>
    <row r="30" spans="1:11" ht="26.25" thickBot="1" x14ac:dyDescent="0.25">
      <c r="A30" s="72"/>
      <c r="B30" s="257" t="s">
        <v>18</v>
      </c>
      <c r="C30" s="89"/>
      <c r="D30" s="316" t="s">
        <v>121</v>
      </c>
      <c r="E30" s="317"/>
      <c r="F30" s="143" t="s">
        <v>6</v>
      </c>
      <c r="G30" s="74"/>
      <c r="H30" s="316" t="s">
        <v>121</v>
      </c>
      <c r="I30" s="317"/>
      <c r="J30" s="143" t="s">
        <v>6</v>
      </c>
      <c r="K30" s="74"/>
    </row>
    <row r="31" spans="1:11" ht="12.75" customHeight="1" x14ac:dyDescent="0.2">
      <c r="A31" s="72"/>
      <c r="B31" s="88" t="s">
        <v>112</v>
      </c>
      <c r="C31" s="89"/>
      <c r="D31" s="90"/>
      <c r="E31" s="79"/>
      <c r="F31" s="304" t="str">
        <f>IF(F39=0,"",F39/F130)</f>
        <v/>
      </c>
      <c r="G31" s="74"/>
      <c r="H31" s="90"/>
      <c r="I31" s="79"/>
      <c r="J31" s="304" t="str">
        <f>IF(J39=0,"",J39/J130)</f>
        <v/>
      </c>
      <c r="K31" s="74"/>
    </row>
    <row r="32" spans="1:11" ht="12.75" customHeight="1" x14ac:dyDescent="0.2">
      <c r="A32" s="72"/>
      <c r="B32" s="77" t="s">
        <v>19</v>
      </c>
      <c r="C32" s="89"/>
      <c r="D32" s="90"/>
      <c r="E32" s="79"/>
      <c r="F32" s="305"/>
      <c r="G32" s="74"/>
      <c r="H32" s="90"/>
      <c r="I32" s="79"/>
      <c r="J32" s="305"/>
      <c r="K32" s="74"/>
    </row>
    <row r="33" spans="1:11" ht="12.75" customHeight="1" x14ac:dyDescent="0.2">
      <c r="A33" s="72"/>
      <c r="B33" s="77" t="s">
        <v>20</v>
      </c>
      <c r="C33" s="89"/>
      <c r="D33" s="90"/>
      <c r="E33" s="93"/>
      <c r="F33" s="305"/>
      <c r="G33" s="74"/>
      <c r="H33" s="90"/>
      <c r="I33" s="93"/>
      <c r="J33" s="305"/>
      <c r="K33" s="74"/>
    </row>
    <row r="34" spans="1:11" ht="12.75" customHeight="1" x14ac:dyDescent="0.2">
      <c r="A34" s="72"/>
      <c r="B34" s="77" t="s">
        <v>15</v>
      </c>
      <c r="C34" s="89"/>
      <c r="D34" s="90"/>
      <c r="E34" s="93"/>
      <c r="F34" s="305"/>
      <c r="G34" s="74"/>
      <c r="H34" s="90"/>
      <c r="I34" s="93"/>
      <c r="J34" s="305"/>
      <c r="K34" s="74"/>
    </row>
    <row r="35" spans="1:11" ht="12.75" customHeight="1" x14ac:dyDescent="0.2">
      <c r="A35" s="72"/>
      <c r="B35" s="77" t="s">
        <v>16</v>
      </c>
      <c r="C35" s="89"/>
      <c r="D35" s="80"/>
      <c r="E35" s="81"/>
      <c r="F35" s="305"/>
      <c r="G35" s="74"/>
      <c r="H35" s="80"/>
      <c r="I35" s="81"/>
      <c r="J35" s="305"/>
      <c r="K35" s="74"/>
    </row>
    <row r="36" spans="1:11" ht="12.75" customHeight="1" x14ac:dyDescent="0.2">
      <c r="A36" s="72"/>
      <c r="B36" s="82"/>
      <c r="C36" s="89"/>
      <c r="D36" s="80"/>
      <c r="E36" s="81"/>
      <c r="F36" s="305"/>
      <c r="G36" s="74"/>
      <c r="H36" s="80"/>
      <c r="I36" s="81"/>
      <c r="J36" s="305"/>
      <c r="K36" s="74"/>
    </row>
    <row r="37" spans="1:11" ht="12.75" customHeight="1" x14ac:dyDescent="0.2">
      <c r="A37" s="72"/>
      <c r="B37" s="82"/>
      <c r="C37" s="89"/>
      <c r="D37" s="80"/>
      <c r="E37" s="81"/>
      <c r="F37" s="305"/>
      <c r="G37" s="74"/>
      <c r="H37" s="80"/>
      <c r="I37" s="81"/>
      <c r="J37" s="305"/>
      <c r="K37" s="74"/>
    </row>
    <row r="38" spans="1:11" ht="13.5" customHeight="1" thickBot="1" x14ac:dyDescent="0.25">
      <c r="A38" s="72"/>
      <c r="B38" s="96"/>
      <c r="C38" s="89"/>
      <c r="D38" s="80"/>
      <c r="E38" s="81"/>
      <c r="F38" s="306"/>
      <c r="G38" s="74"/>
      <c r="H38" s="80"/>
      <c r="I38" s="81"/>
      <c r="J38" s="306"/>
      <c r="K38" s="74"/>
    </row>
    <row r="39" spans="1:11" ht="13.5" thickBot="1" x14ac:dyDescent="0.25">
      <c r="A39" s="89"/>
      <c r="B39" s="139" t="s">
        <v>21</v>
      </c>
      <c r="C39" s="59"/>
      <c r="D39" s="144">
        <f>SUM(D31:D38)</f>
        <v>0</v>
      </c>
      <c r="E39" s="144">
        <f>SUM(E31:E38)</f>
        <v>0</v>
      </c>
      <c r="F39" s="144">
        <f>D39+E39</f>
        <v>0</v>
      </c>
      <c r="G39" s="74"/>
      <c r="H39" s="144">
        <f>SUM(H31:H38)</f>
        <v>0</v>
      </c>
      <c r="I39" s="144">
        <f>SUM(I31:I38)</f>
        <v>0</v>
      </c>
      <c r="J39" s="144">
        <f>H39+I39</f>
        <v>0</v>
      </c>
      <c r="K39" s="74"/>
    </row>
    <row r="40" spans="1:11" ht="3.75" customHeight="1" thickBot="1" x14ac:dyDescent="0.25">
      <c r="A40" s="72"/>
      <c r="B40" s="50"/>
      <c r="C40" s="51"/>
      <c r="D40" s="52"/>
      <c r="E40" s="52"/>
      <c r="F40" s="52"/>
      <c r="G40" s="4"/>
      <c r="H40" s="52"/>
      <c r="I40" s="52"/>
      <c r="J40" s="53"/>
      <c r="K40" s="74"/>
    </row>
    <row r="41" spans="1:11" ht="26.25" thickBot="1" x14ac:dyDescent="0.25">
      <c r="A41" s="72"/>
      <c r="B41" s="256" t="s">
        <v>22</v>
      </c>
      <c r="C41" s="69"/>
      <c r="D41" s="314" t="s">
        <v>121</v>
      </c>
      <c r="E41" s="315"/>
      <c r="F41" s="145" t="s">
        <v>6</v>
      </c>
      <c r="G41" s="74"/>
      <c r="H41" s="314" t="s">
        <v>121</v>
      </c>
      <c r="I41" s="315"/>
      <c r="J41" s="145" t="s">
        <v>6</v>
      </c>
      <c r="K41" s="74"/>
    </row>
    <row r="42" spans="1:11" ht="12.75" customHeight="1" x14ac:dyDescent="0.2">
      <c r="A42" s="72"/>
      <c r="B42" s="88" t="s">
        <v>23</v>
      </c>
      <c r="C42" s="89"/>
      <c r="D42" s="90"/>
      <c r="E42" s="79"/>
      <c r="F42" s="304" t="str">
        <f>IF(F50=0,"",F50/F130)</f>
        <v/>
      </c>
      <c r="G42" s="74"/>
      <c r="H42" s="90"/>
      <c r="I42" s="79"/>
      <c r="J42" s="304" t="str">
        <f>IF(J50=0,"",J50/J130)</f>
        <v/>
      </c>
      <c r="K42" s="74"/>
    </row>
    <row r="43" spans="1:11" ht="12.75" customHeight="1" x14ac:dyDescent="0.2">
      <c r="A43" s="72"/>
      <c r="B43" s="77" t="s">
        <v>24</v>
      </c>
      <c r="C43" s="89"/>
      <c r="D43" s="90"/>
      <c r="E43" s="79"/>
      <c r="F43" s="305"/>
      <c r="G43" s="74"/>
      <c r="H43" s="90"/>
      <c r="I43" s="79"/>
      <c r="J43" s="305"/>
      <c r="K43" s="74"/>
    </row>
    <row r="44" spans="1:11" ht="12.75" customHeight="1" x14ac:dyDescent="0.2">
      <c r="A44" s="72"/>
      <c r="B44" s="77" t="s">
        <v>25</v>
      </c>
      <c r="C44" s="89"/>
      <c r="D44" s="90"/>
      <c r="E44" s="79"/>
      <c r="F44" s="305"/>
      <c r="G44" s="74"/>
      <c r="H44" s="90"/>
      <c r="I44" s="79"/>
      <c r="J44" s="305"/>
      <c r="K44" s="74"/>
    </row>
    <row r="45" spans="1:11" ht="12.75" customHeight="1" x14ac:dyDescent="0.2">
      <c r="A45" s="72"/>
      <c r="B45" s="77" t="s">
        <v>15</v>
      </c>
      <c r="C45" s="89"/>
      <c r="D45" s="90"/>
      <c r="E45" s="79"/>
      <c r="F45" s="305"/>
      <c r="G45" s="74"/>
      <c r="H45" s="90"/>
      <c r="I45" s="79"/>
      <c r="J45" s="305"/>
      <c r="K45" s="74"/>
    </row>
    <row r="46" spans="1:11" ht="12.75" customHeight="1" x14ac:dyDescent="0.2">
      <c r="A46" s="72"/>
      <c r="B46" s="77" t="s">
        <v>16</v>
      </c>
      <c r="C46" s="89"/>
      <c r="D46" s="90"/>
      <c r="E46" s="79"/>
      <c r="F46" s="305"/>
      <c r="G46" s="74"/>
      <c r="H46" s="90"/>
      <c r="I46" s="79"/>
      <c r="J46" s="305"/>
      <c r="K46" s="74"/>
    </row>
    <row r="47" spans="1:11" ht="12.75" customHeight="1" x14ac:dyDescent="0.2">
      <c r="A47" s="72"/>
      <c r="B47" s="82"/>
      <c r="C47" s="89"/>
      <c r="D47" s="80"/>
      <c r="E47" s="81"/>
      <c r="F47" s="305"/>
      <c r="G47" s="74"/>
      <c r="H47" s="80"/>
      <c r="I47" s="81"/>
      <c r="J47" s="305"/>
      <c r="K47" s="74"/>
    </row>
    <row r="48" spans="1:11" ht="12.75" customHeight="1" x14ac:dyDescent="0.2">
      <c r="A48" s="72"/>
      <c r="B48" s="82"/>
      <c r="C48" s="89"/>
      <c r="D48" s="80"/>
      <c r="E48" s="81"/>
      <c r="F48" s="305"/>
      <c r="G48" s="74"/>
      <c r="H48" s="80"/>
      <c r="I48" s="81"/>
      <c r="J48" s="305"/>
      <c r="K48" s="74"/>
    </row>
    <row r="49" spans="1:11" ht="13.5" customHeight="1" thickBot="1" x14ac:dyDescent="0.25">
      <c r="A49" s="72"/>
      <c r="B49" s="96"/>
      <c r="C49" s="89"/>
      <c r="D49" s="80"/>
      <c r="E49" s="81"/>
      <c r="F49" s="306"/>
      <c r="G49" s="74"/>
      <c r="H49" s="80"/>
      <c r="I49" s="81"/>
      <c r="J49" s="306"/>
      <c r="K49" s="74"/>
    </row>
    <row r="50" spans="1:11" ht="13.5" thickBot="1" x14ac:dyDescent="0.25">
      <c r="A50" s="72"/>
      <c r="B50" s="146" t="s">
        <v>26</v>
      </c>
      <c r="C50" s="94"/>
      <c r="D50" s="147">
        <f>SUM(D42:D49)</f>
        <v>0</v>
      </c>
      <c r="E50" s="148">
        <f>SUM(E42:E49)</f>
        <v>0</v>
      </c>
      <c r="F50" s="144">
        <f>D50+E50</f>
        <v>0</v>
      </c>
      <c r="G50" s="74"/>
      <c r="H50" s="147">
        <f>SUM(H42:H49)</f>
        <v>0</v>
      </c>
      <c r="I50" s="148">
        <f>SUM(I42:I49)</f>
        <v>0</v>
      </c>
      <c r="J50" s="144">
        <f>H50+I50</f>
        <v>0</v>
      </c>
      <c r="K50" s="74"/>
    </row>
    <row r="51" spans="1:11" ht="3.75" customHeight="1" thickBot="1" x14ac:dyDescent="0.25">
      <c r="A51" s="72"/>
      <c r="B51" s="50"/>
      <c r="C51" s="51"/>
      <c r="D51" s="52"/>
      <c r="E51" s="52"/>
      <c r="F51" s="52"/>
      <c r="G51" s="4"/>
      <c r="H51" s="52"/>
      <c r="I51" s="52"/>
      <c r="J51" s="53"/>
      <c r="K51" s="74"/>
    </row>
    <row r="52" spans="1:11" ht="27" customHeight="1" thickBot="1" x14ac:dyDescent="0.25">
      <c r="A52" s="72"/>
      <c r="B52" s="256" t="s">
        <v>106</v>
      </c>
      <c r="C52" s="69"/>
      <c r="D52" s="314" t="s">
        <v>121</v>
      </c>
      <c r="E52" s="315"/>
      <c r="F52" s="145" t="s">
        <v>6</v>
      </c>
      <c r="G52" s="74"/>
      <c r="H52" s="314" t="s">
        <v>121</v>
      </c>
      <c r="I52" s="315"/>
      <c r="J52" s="145" t="s">
        <v>6</v>
      </c>
      <c r="K52" s="74"/>
    </row>
    <row r="53" spans="1:11" ht="12.75" customHeight="1" x14ac:dyDescent="0.2">
      <c r="A53" s="72"/>
      <c r="B53" s="88" t="s">
        <v>98</v>
      </c>
      <c r="C53" s="89"/>
      <c r="D53" s="90"/>
      <c r="E53" s="79"/>
      <c r="F53" s="304" t="str">
        <f>IF(F62=0,"",F62/F130)</f>
        <v/>
      </c>
      <c r="G53" s="74"/>
      <c r="H53" s="90"/>
      <c r="I53" s="79"/>
      <c r="J53" s="304" t="str">
        <f>IF(J62=0,"",J62/J130)</f>
        <v/>
      </c>
      <c r="K53" s="74"/>
    </row>
    <row r="54" spans="1:11" ht="12.75" customHeight="1" x14ac:dyDescent="0.2">
      <c r="A54" s="72"/>
      <c r="B54" s="77" t="s">
        <v>42</v>
      </c>
      <c r="C54" s="89"/>
      <c r="D54" s="90"/>
      <c r="E54" s="79"/>
      <c r="F54" s="305"/>
      <c r="G54" s="74"/>
      <c r="H54" s="90"/>
      <c r="I54" s="79"/>
      <c r="J54" s="305"/>
      <c r="K54" s="74"/>
    </row>
    <row r="55" spans="1:11" ht="12.75" customHeight="1" x14ac:dyDescent="0.2">
      <c r="A55" s="72"/>
      <c r="B55" s="77" t="s">
        <v>43</v>
      </c>
      <c r="C55" s="89"/>
      <c r="D55" s="90"/>
      <c r="E55" s="79"/>
      <c r="F55" s="305"/>
      <c r="G55" s="74"/>
      <c r="H55" s="90"/>
      <c r="I55" s="79"/>
      <c r="J55" s="305"/>
      <c r="K55" s="74"/>
    </row>
    <row r="56" spans="1:11" ht="12.75" customHeight="1" x14ac:dyDescent="0.2">
      <c r="A56" s="72"/>
      <c r="B56" s="77" t="s">
        <v>111</v>
      </c>
      <c r="C56" s="89"/>
      <c r="D56" s="90"/>
      <c r="E56" s="79"/>
      <c r="F56" s="305"/>
      <c r="G56" s="74"/>
      <c r="H56" s="90"/>
      <c r="I56" s="79"/>
      <c r="J56" s="305"/>
      <c r="K56" s="74"/>
    </row>
    <row r="57" spans="1:11" ht="12.75" customHeight="1" x14ac:dyDescent="0.2">
      <c r="A57" s="72"/>
      <c r="B57" s="77" t="s">
        <v>33</v>
      </c>
      <c r="C57" s="89"/>
      <c r="D57" s="80"/>
      <c r="E57" s="81"/>
      <c r="F57" s="305"/>
      <c r="G57" s="74"/>
      <c r="H57" s="80"/>
      <c r="I57" s="81"/>
      <c r="J57" s="305"/>
      <c r="K57" s="74"/>
    </row>
    <row r="58" spans="1:11" ht="12.75" customHeight="1" x14ac:dyDescent="0.2">
      <c r="A58" s="72"/>
      <c r="B58" s="77" t="s">
        <v>34</v>
      </c>
      <c r="C58" s="89"/>
      <c r="D58" s="80"/>
      <c r="E58" s="81"/>
      <c r="F58" s="305"/>
      <c r="G58" s="74"/>
      <c r="H58" s="80"/>
      <c r="I58" s="81"/>
      <c r="J58" s="305"/>
      <c r="K58" s="74"/>
    </row>
    <row r="59" spans="1:11" ht="12.75" customHeight="1" x14ac:dyDescent="0.2">
      <c r="A59" s="72"/>
      <c r="B59" s="77"/>
      <c r="C59" s="89"/>
      <c r="D59" s="80"/>
      <c r="E59" s="81"/>
      <c r="F59" s="305"/>
      <c r="G59" s="74"/>
      <c r="H59" s="80"/>
      <c r="I59" s="81"/>
      <c r="J59" s="305"/>
      <c r="K59" s="74"/>
    </row>
    <row r="60" spans="1:11" ht="12.75" customHeight="1" x14ac:dyDescent="0.2">
      <c r="A60" s="72"/>
      <c r="B60" s="77"/>
      <c r="C60" s="89"/>
      <c r="D60" s="80"/>
      <c r="E60" s="81"/>
      <c r="F60" s="305"/>
      <c r="G60" s="74"/>
      <c r="H60" s="80"/>
      <c r="I60" s="81"/>
      <c r="J60" s="305"/>
      <c r="K60" s="74"/>
    </row>
    <row r="61" spans="1:11" ht="13.5" customHeight="1" thickBot="1" x14ac:dyDescent="0.25">
      <c r="A61" s="72"/>
      <c r="B61" s="96"/>
      <c r="C61" s="89"/>
      <c r="D61" s="83"/>
      <c r="E61" s="84"/>
      <c r="F61" s="306"/>
      <c r="G61" s="74"/>
      <c r="H61" s="83"/>
      <c r="I61" s="84"/>
      <c r="J61" s="306"/>
      <c r="K61" s="74"/>
    </row>
    <row r="62" spans="1:11" ht="13.5" thickBot="1" x14ac:dyDescent="0.25">
      <c r="A62" s="72"/>
      <c r="B62" s="146" t="s">
        <v>35</v>
      </c>
      <c r="C62" s="94"/>
      <c r="D62" s="147">
        <f>SUM(D53:D61)</f>
        <v>0</v>
      </c>
      <c r="E62" s="149">
        <f>SUM(E53:E61)</f>
        <v>0</v>
      </c>
      <c r="F62" s="150">
        <f>D62+E62</f>
        <v>0</v>
      </c>
      <c r="G62" s="74"/>
      <c r="H62" s="147">
        <f>SUM(H53:H61)</f>
        <v>0</v>
      </c>
      <c r="I62" s="149">
        <f>SUM(I53:I61)</f>
        <v>0</v>
      </c>
      <c r="J62" s="150">
        <f>H62+I62</f>
        <v>0</v>
      </c>
      <c r="K62" s="74"/>
    </row>
    <row r="63" spans="1:11" ht="3.75" customHeight="1" thickBot="1" x14ac:dyDescent="0.25">
      <c r="A63" s="72"/>
      <c r="B63" s="50"/>
      <c r="C63" s="51"/>
      <c r="D63" s="52"/>
      <c r="E63" s="52"/>
      <c r="F63" s="52"/>
      <c r="G63" s="4"/>
      <c r="H63" s="52"/>
      <c r="I63" s="52"/>
      <c r="J63" s="53"/>
      <c r="K63" s="74"/>
    </row>
    <row r="64" spans="1:11" ht="26.25" thickBot="1" x14ac:dyDescent="0.25">
      <c r="A64" s="72"/>
      <c r="B64" s="256" t="s">
        <v>36</v>
      </c>
      <c r="C64" s="69"/>
      <c r="D64" s="314" t="s">
        <v>121</v>
      </c>
      <c r="E64" s="315"/>
      <c r="F64" s="145" t="s">
        <v>6</v>
      </c>
      <c r="G64" s="74"/>
      <c r="H64" s="314" t="s">
        <v>121</v>
      </c>
      <c r="I64" s="315"/>
      <c r="J64" s="145" t="s">
        <v>6</v>
      </c>
      <c r="K64" s="74"/>
    </row>
    <row r="65" spans="1:11" ht="12.75" customHeight="1" x14ac:dyDescent="0.2">
      <c r="A65" s="72"/>
      <c r="B65" s="88" t="s">
        <v>37</v>
      </c>
      <c r="C65" s="89"/>
      <c r="D65" s="90"/>
      <c r="E65" s="79"/>
      <c r="F65" s="304" t="str">
        <f>IF(F74=0,"",F74/F130)</f>
        <v/>
      </c>
      <c r="G65" s="74"/>
      <c r="H65" s="90"/>
      <c r="I65" s="79"/>
      <c r="J65" s="304" t="str">
        <f>IF(J74=0,"",J74/J130)</f>
        <v/>
      </c>
      <c r="K65" s="74"/>
    </row>
    <row r="66" spans="1:11" ht="12.75" customHeight="1" x14ac:dyDescent="0.2">
      <c r="A66" s="72"/>
      <c r="B66" s="77" t="s">
        <v>38</v>
      </c>
      <c r="C66" s="89"/>
      <c r="D66" s="90"/>
      <c r="E66" s="79"/>
      <c r="F66" s="305"/>
      <c r="G66" s="74"/>
      <c r="H66" s="90"/>
      <c r="I66" s="79"/>
      <c r="J66" s="305"/>
      <c r="K66" s="74"/>
    </row>
    <row r="67" spans="1:11" ht="12.75" customHeight="1" x14ac:dyDescent="0.2">
      <c r="A67" s="72"/>
      <c r="B67" s="77" t="s">
        <v>39</v>
      </c>
      <c r="C67" s="89"/>
      <c r="D67" s="90"/>
      <c r="E67" s="79"/>
      <c r="F67" s="305"/>
      <c r="G67" s="74"/>
      <c r="H67" s="90"/>
      <c r="I67" s="79"/>
      <c r="J67" s="305"/>
      <c r="K67" s="74"/>
    </row>
    <row r="68" spans="1:11" ht="12.75" customHeight="1" x14ac:dyDescent="0.2">
      <c r="A68" s="72"/>
      <c r="B68" s="77" t="s">
        <v>40</v>
      </c>
      <c r="C68" s="89"/>
      <c r="D68" s="90"/>
      <c r="E68" s="79"/>
      <c r="F68" s="305"/>
      <c r="G68" s="74"/>
      <c r="H68" s="90"/>
      <c r="I68" s="79"/>
      <c r="J68" s="305"/>
      <c r="K68" s="74"/>
    </row>
    <row r="69" spans="1:11" ht="12.75" customHeight="1" x14ac:dyDescent="0.2">
      <c r="A69" s="72"/>
      <c r="B69" s="77" t="s">
        <v>33</v>
      </c>
      <c r="C69" s="89"/>
      <c r="D69" s="90"/>
      <c r="E69" s="79"/>
      <c r="F69" s="305"/>
      <c r="G69" s="74"/>
      <c r="H69" s="90"/>
      <c r="I69" s="79"/>
      <c r="J69" s="305"/>
      <c r="K69" s="74"/>
    </row>
    <row r="70" spans="1:11" ht="12.75" customHeight="1" x14ac:dyDescent="0.2">
      <c r="A70" s="72"/>
      <c r="B70" s="77" t="s">
        <v>34</v>
      </c>
      <c r="C70" s="89"/>
      <c r="D70" s="90"/>
      <c r="E70" s="79"/>
      <c r="F70" s="305"/>
      <c r="G70" s="74"/>
      <c r="H70" s="90"/>
      <c r="I70" s="79"/>
      <c r="J70" s="305"/>
      <c r="K70" s="74"/>
    </row>
    <row r="71" spans="1:11" ht="12.75" customHeight="1" x14ac:dyDescent="0.2">
      <c r="A71" s="72"/>
      <c r="B71" s="82"/>
      <c r="C71" s="89"/>
      <c r="D71" s="90"/>
      <c r="E71" s="93"/>
      <c r="F71" s="305"/>
      <c r="G71" s="74"/>
      <c r="H71" s="90"/>
      <c r="I71" s="93"/>
      <c r="J71" s="305"/>
      <c r="K71" s="74"/>
    </row>
    <row r="72" spans="1:11" ht="12.75" customHeight="1" x14ac:dyDescent="0.2">
      <c r="A72" s="72"/>
      <c r="B72" s="82"/>
      <c r="C72" s="89"/>
      <c r="D72" s="80"/>
      <c r="E72" s="81"/>
      <c r="F72" s="305"/>
      <c r="G72" s="74"/>
      <c r="H72" s="80"/>
      <c r="I72" s="81"/>
      <c r="J72" s="305"/>
      <c r="K72" s="74"/>
    </row>
    <row r="73" spans="1:11" ht="13.5" customHeight="1" thickBot="1" x14ac:dyDescent="0.25">
      <c r="A73" s="72"/>
      <c r="B73" s="82"/>
      <c r="C73" s="89"/>
      <c r="D73" s="80"/>
      <c r="E73" s="81"/>
      <c r="F73" s="306"/>
      <c r="G73" s="74"/>
      <c r="H73" s="80"/>
      <c r="I73" s="81"/>
      <c r="J73" s="306"/>
      <c r="K73" s="74"/>
    </row>
    <row r="74" spans="1:11" ht="13.5" thickBot="1" x14ac:dyDescent="0.25">
      <c r="A74" s="72"/>
      <c r="B74" s="139" t="s">
        <v>41</v>
      </c>
      <c r="C74" s="94"/>
      <c r="D74" s="147">
        <f>SUM(D65:D73)</f>
        <v>0</v>
      </c>
      <c r="E74" s="148">
        <f>SUM(E65:E73)</f>
        <v>0</v>
      </c>
      <c r="F74" s="144">
        <f>D74+E74</f>
        <v>0</v>
      </c>
      <c r="G74" s="74"/>
      <c r="H74" s="147">
        <f>SUM(H65:H73)</f>
        <v>0</v>
      </c>
      <c r="I74" s="148">
        <f>SUM(I65:I73)</f>
        <v>0</v>
      </c>
      <c r="J74" s="144">
        <f>H74+I74</f>
        <v>0</v>
      </c>
      <c r="K74" s="74"/>
    </row>
    <row r="75" spans="1:11" ht="3.75" customHeight="1" thickBot="1" x14ac:dyDescent="0.25">
      <c r="A75" s="72"/>
      <c r="B75" s="50"/>
      <c r="C75" s="51"/>
      <c r="D75" s="52"/>
      <c r="E75" s="52"/>
      <c r="F75" s="52"/>
      <c r="G75" s="4"/>
      <c r="H75" s="52"/>
      <c r="I75" s="52"/>
      <c r="J75" s="53"/>
      <c r="K75" s="74"/>
    </row>
    <row r="76" spans="1:11" ht="26.25" thickBot="1" x14ac:dyDescent="0.25">
      <c r="A76" s="72"/>
      <c r="B76" s="256" t="s">
        <v>107</v>
      </c>
      <c r="C76" s="69"/>
      <c r="D76" s="314" t="s">
        <v>121</v>
      </c>
      <c r="E76" s="315"/>
      <c r="F76" s="145" t="s">
        <v>6</v>
      </c>
      <c r="G76" s="74"/>
      <c r="H76" s="314" t="s">
        <v>121</v>
      </c>
      <c r="I76" s="315"/>
      <c r="J76" s="145" t="s">
        <v>6</v>
      </c>
      <c r="K76" s="74"/>
    </row>
    <row r="77" spans="1:11" ht="12.75" customHeight="1" x14ac:dyDescent="0.2">
      <c r="A77" s="72"/>
      <c r="B77" s="88" t="s">
        <v>27</v>
      </c>
      <c r="C77" s="89"/>
      <c r="D77" s="90"/>
      <c r="E77" s="79"/>
      <c r="F77" s="304" t="str">
        <f>IF(F89=0,"",F89/F130)</f>
        <v/>
      </c>
      <c r="G77" s="74"/>
      <c r="H77" s="90"/>
      <c r="I77" s="79"/>
      <c r="J77" s="304" t="str">
        <f>IF(J89=0,"",J89/J130)</f>
        <v/>
      </c>
      <c r="K77" s="74"/>
    </row>
    <row r="78" spans="1:11" ht="12.75" customHeight="1" x14ac:dyDescent="0.2">
      <c r="A78" s="72"/>
      <c r="B78" s="77" t="s">
        <v>28</v>
      </c>
      <c r="C78" s="89"/>
      <c r="D78" s="90"/>
      <c r="E78" s="79"/>
      <c r="F78" s="305"/>
      <c r="G78" s="74"/>
      <c r="H78" s="90"/>
      <c r="I78" s="79"/>
      <c r="J78" s="305"/>
      <c r="K78" s="74"/>
    </row>
    <row r="79" spans="1:11" ht="12.75" customHeight="1" x14ac:dyDescent="0.2">
      <c r="A79" s="72"/>
      <c r="B79" s="77" t="s">
        <v>29</v>
      </c>
      <c r="C79" s="89"/>
      <c r="D79" s="90"/>
      <c r="E79" s="79"/>
      <c r="F79" s="305"/>
      <c r="G79" s="74"/>
      <c r="H79" s="90"/>
      <c r="I79" s="79"/>
      <c r="J79" s="305"/>
      <c r="K79" s="74"/>
    </row>
    <row r="80" spans="1:11" ht="12.75" customHeight="1" x14ac:dyDescent="0.2">
      <c r="A80" s="72"/>
      <c r="B80" s="77" t="s">
        <v>30</v>
      </c>
      <c r="C80" s="89"/>
      <c r="D80" s="80"/>
      <c r="E80" s="81"/>
      <c r="F80" s="305"/>
      <c r="G80" s="74"/>
      <c r="H80" s="80"/>
      <c r="I80" s="81"/>
      <c r="J80" s="305"/>
      <c r="K80" s="74"/>
    </row>
    <row r="81" spans="1:11" ht="12.75" customHeight="1" x14ac:dyDescent="0.2">
      <c r="A81" s="72"/>
      <c r="B81" s="77" t="s">
        <v>113</v>
      </c>
      <c r="C81" s="89"/>
      <c r="D81" s="80"/>
      <c r="E81" s="81"/>
      <c r="F81" s="305"/>
      <c r="G81" s="74"/>
      <c r="H81" s="80"/>
      <c r="I81" s="81"/>
      <c r="J81" s="305"/>
      <c r="K81" s="74"/>
    </row>
    <row r="82" spans="1:11" ht="12.75" customHeight="1" x14ac:dyDescent="0.2">
      <c r="A82" s="72"/>
      <c r="B82" s="77" t="s">
        <v>31</v>
      </c>
      <c r="C82" s="89"/>
      <c r="D82" s="80"/>
      <c r="E82" s="81"/>
      <c r="F82" s="305"/>
      <c r="G82" s="74"/>
      <c r="H82" s="80"/>
      <c r="I82" s="81"/>
      <c r="J82" s="305"/>
      <c r="K82" s="74"/>
    </row>
    <row r="83" spans="1:11" ht="12.75" customHeight="1" x14ac:dyDescent="0.2">
      <c r="A83" s="72"/>
      <c r="B83" s="77" t="s">
        <v>32</v>
      </c>
      <c r="C83" s="89"/>
      <c r="D83" s="80"/>
      <c r="E83" s="81"/>
      <c r="F83" s="305"/>
      <c r="G83" s="74"/>
      <c r="H83" s="80"/>
      <c r="I83" s="81"/>
      <c r="J83" s="305"/>
      <c r="K83" s="74"/>
    </row>
    <row r="84" spans="1:11" ht="12.75" customHeight="1" x14ac:dyDescent="0.2">
      <c r="A84" s="72"/>
      <c r="B84" s="77" t="s">
        <v>33</v>
      </c>
      <c r="C84" s="89"/>
      <c r="D84" s="80"/>
      <c r="E84" s="81"/>
      <c r="F84" s="305"/>
      <c r="G84" s="74"/>
      <c r="H84" s="80"/>
      <c r="I84" s="81"/>
      <c r="J84" s="305"/>
      <c r="K84" s="74"/>
    </row>
    <row r="85" spans="1:11" ht="12.75" customHeight="1" x14ac:dyDescent="0.2">
      <c r="A85" s="72"/>
      <c r="B85" s="77" t="s">
        <v>34</v>
      </c>
      <c r="C85" s="89"/>
      <c r="D85" s="80"/>
      <c r="E85" s="81"/>
      <c r="F85" s="305"/>
      <c r="G85" s="74"/>
      <c r="H85" s="80"/>
      <c r="I85" s="81"/>
      <c r="J85" s="305"/>
      <c r="K85" s="74"/>
    </row>
    <row r="86" spans="1:11" ht="12.75" customHeight="1" x14ac:dyDescent="0.2">
      <c r="A86" s="72"/>
      <c r="B86" s="82"/>
      <c r="C86" s="89"/>
      <c r="D86" s="80"/>
      <c r="E86" s="81"/>
      <c r="F86" s="305"/>
      <c r="G86" s="74"/>
      <c r="H86" s="80"/>
      <c r="I86" s="81"/>
      <c r="J86" s="305"/>
      <c r="K86" s="74"/>
    </row>
    <row r="87" spans="1:11" ht="12.75" customHeight="1" x14ac:dyDescent="0.2">
      <c r="A87" s="72"/>
      <c r="B87" s="82"/>
      <c r="C87" s="89"/>
      <c r="D87" s="80"/>
      <c r="E87" s="81"/>
      <c r="F87" s="305"/>
      <c r="G87" s="74"/>
      <c r="H87" s="80"/>
      <c r="I87" s="81"/>
      <c r="J87" s="305"/>
      <c r="K87" s="74"/>
    </row>
    <row r="88" spans="1:11" ht="13.5" customHeight="1" thickBot="1" x14ac:dyDescent="0.25">
      <c r="A88" s="72"/>
      <c r="B88" s="82"/>
      <c r="C88" s="89"/>
      <c r="D88" s="80"/>
      <c r="E88" s="81"/>
      <c r="F88" s="306"/>
      <c r="G88" s="74"/>
      <c r="H88" s="80"/>
      <c r="I88" s="81"/>
      <c r="J88" s="306"/>
      <c r="K88" s="74"/>
    </row>
    <row r="89" spans="1:11" ht="13.5" thickBot="1" x14ac:dyDescent="0.25">
      <c r="A89" s="72"/>
      <c r="B89" s="139" t="s">
        <v>44</v>
      </c>
      <c r="C89" s="94"/>
      <c r="D89" s="147">
        <f>SUM(D77:D88)</f>
        <v>0</v>
      </c>
      <c r="E89" s="148">
        <f>SUM(E77:E88)</f>
        <v>0</v>
      </c>
      <c r="F89" s="144">
        <f>D89+E89</f>
        <v>0</v>
      </c>
      <c r="G89" s="74"/>
      <c r="H89" s="147">
        <f>SUM(H77:H88)</f>
        <v>0</v>
      </c>
      <c r="I89" s="148">
        <f>SUM(I77:I88)</f>
        <v>0</v>
      </c>
      <c r="J89" s="144">
        <f>H89+I89</f>
        <v>0</v>
      </c>
      <c r="K89" s="74"/>
    </row>
    <row r="90" spans="1:11" ht="3.75" customHeight="1" thickBot="1" x14ac:dyDescent="0.25">
      <c r="A90" s="72"/>
      <c r="B90" s="50"/>
      <c r="C90" s="51"/>
      <c r="D90" s="52"/>
      <c r="E90" s="52"/>
      <c r="F90" s="52"/>
      <c r="G90" s="4"/>
      <c r="H90" s="52"/>
      <c r="I90" s="52"/>
      <c r="J90" s="53"/>
      <c r="K90" s="74"/>
    </row>
    <row r="91" spans="1:11" ht="26.25" thickBot="1" x14ac:dyDescent="0.25">
      <c r="A91" s="72"/>
      <c r="B91" s="256" t="s">
        <v>45</v>
      </c>
      <c r="C91" s="69"/>
      <c r="D91" s="314" t="s">
        <v>121</v>
      </c>
      <c r="E91" s="315"/>
      <c r="F91" s="145" t="s">
        <v>6</v>
      </c>
      <c r="G91" s="74"/>
      <c r="H91" s="314" t="s">
        <v>121</v>
      </c>
      <c r="I91" s="315"/>
      <c r="J91" s="145" t="s">
        <v>6</v>
      </c>
      <c r="K91" s="74"/>
    </row>
    <row r="92" spans="1:11" ht="12.75" customHeight="1" x14ac:dyDescent="0.2">
      <c r="A92" s="72"/>
      <c r="B92" s="88" t="s">
        <v>46</v>
      </c>
      <c r="C92" s="89"/>
      <c r="D92" s="91"/>
      <c r="E92" s="92"/>
      <c r="F92" s="304" t="str">
        <f>IF(F100=0,"",F100/F130)</f>
        <v/>
      </c>
      <c r="G92" s="74"/>
      <c r="H92" s="91"/>
      <c r="I92" s="92"/>
      <c r="J92" s="304" t="str">
        <f>IF(J100=0,"",J100/J130)</f>
        <v/>
      </c>
      <c r="K92" s="74"/>
    </row>
    <row r="93" spans="1:11" ht="12.75" customHeight="1" x14ac:dyDescent="0.2">
      <c r="A93" s="72"/>
      <c r="B93" s="77" t="s">
        <v>47</v>
      </c>
      <c r="C93" s="89"/>
      <c r="D93" s="90"/>
      <c r="E93" s="79"/>
      <c r="F93" s="305"/>
      <c r="G93" s="74"/>
      <c r="H93" s="90"/>
      <c r="I93" s="79"/>
      <c r="J93" s="305"/>
      <c r="K93" s="74"/>
    </row>
    <row r="94" spans="1:11" ht="12.75" customHeight="1" x14ac:dyDescent="0.2">
      <c r="A94" s="72"/>
      <c r="B94" s="77" t="s">
        <v>114</v>
      </c>
      <c r="C94" s="89"/>
      <c r="D94" s="90"/>
      <c r="E94" s="79"/>
      <c r="F94" s="305"/>
      <c r="G94" s="74"/>
      <c r="H94" s="90"/>
      <c r="I94" s="79"/>
      <c r="J94" s="305"/>
      <c r="K94" s="74"/>
    </row>
    <row r="95" spans="1:11" ht="12.75" customHeight="1" x14ac:dyDescent="0.2">
      <c r="A95" s="72"/>
      <c r="B95" s="77" t="s">
        <v>33</v>
      </c>
      <c r="C95" s="89"/>
      <c r="D95" s="90"/>
      <c r="E95" s="79"/>
      <c r="F95" s="305"/>
      <c r="G95" s="74"/>
      <c r="H95" s="90"/>
      <c r="I95" s="79"/>
      <c r="J95" s="305"/>
      <c r="K95" s="74"/>
    </row>
    <row r="96" spans="1:11" ht="12.75" customHeight="1" x14ac:dyDescent="0.2">
      <c r="A96" s="72"/>
      <c r="B96" s="77" t="s">
        <v>34</v>
      </c>
      <c r="C96" s="89"/>
      <c r="D96" s="90"/>
      <c r="E96" s="79"/>
      <c r="F96" s="305"/>
      <c r="G96" s="74"/>
      <c r="H96" s="90"/>
      <c r="I96" s="79"/>
      <c r="J96" s="305"/>
      <c r="K96" s="74"/>
    </row>
    <row r="97" spans="1:11" ht="12.75" customHeight="1" x14ac:dyDescent="0.2">
      <c r="A97" s="72"/>
      <c r="B97" s="82"/>
      <c r="C97" s="89"/>
      <c r="D97" s="80"/>
      <c r="E97" s="81"/>
      <c r="F97" s="305"/>
      <c r="G97" s="74"/>
      <c r="H97" s="80"/>
      <c r="I97" s="81"/>
      <c r="J97" s="305"/>
      <c r="K97" s="74"/>
    </row>
    <row r="98" spans="1:11" ht="12.75" customHeight="1" x14ac:dyDescent="0.2">
      <c r="A98" s="72"/>
      <c r="B98" s="82"/>
      <c r="C98" s="89"/>
      <c r="D98" s="80"/>
      <c r="E98" s="81"/>
      <c r="F98" s="305"/>
      <c r="G98" s="74"/>
      <c r="H98" s="80"/>
      <c r="I98" s="81"/>
      <c r="J98" s="305"/>
      <c r="K98" s="74"/>
    </row>
    <row r="99" spans="1:11" ht="13.5" customHeight="1" thickBot="1" x14ac:dyDescent="0.25">
      <c r="A99" s="72"/>
      <c r="B99" s="96"/>
      <c r="C99" s="89"/>
      <c r="D99" s="80"/>
      <c r="E99" s="81"/>
      <c r="F99" s="306"/>
      <c r="G99" s="74"/>
      <c r="H99" s="80"/>
      <c r="I99" s="81"/>
      <c r="J99" s="306"/>
      <c r="K99" s="74"/>
    </row>
    <row r="100" spans="1:11" ht="13.5" thickBot="1" x14ac:dyDescent="0.25">
      <c r="A100" s="72"/>
      <c r="B100" s="146" t="s">
        <v>48</v>
      </c>
      <c r="C100" s="94"/>
      <c r="D100" s="147">
        <f>SUM(D92:D99)</f>
        <v>0</v>
      </c>
      <c r="E100" s="148">
        <f>SUM(E92:E99)</f>
        <v>0</v>
      </c>
      <c r="F100" s="144">
        <f>D100+E100</f>
        <v>0</v>
      </c>
      <c r="G100" s="74"/>
      <c r="H100" s="147">
        <f>SUM(H92:H99)</f>
        <v>0</v>
      </c>
      <c r="I100" s="148">
        <f>SUM(I92:I99)</f>
        <v>0</v>
      </c>
      <c r="J100" s="144">
        <f>H100+I100</f>
        <v>0</v>
      </c>
      <c r="K100" s="74"/>
    </row>
    <row r="101" spans="1:11" ht="3.75" customHeight="1" thickBot="1" x14ac:dyDescent="0.25">
      <c r="A101" s="72"/>
      <c r="B101" s="50"/>
      <c r="C101" s="51"/>
      <c r="D101" s="52"/>
      <c r="E101" s="52"/>
      <c r="F101" s="52"/>
      <c r="G101" s="4"/>
      <c r="H101" s="52"/>
      <c r="I101" s="52"/>
      <c r="J101" s="53"/>
      <c r="K101" s="74"/>
    </row>
    <row r="102" spans="1:11" ht="26.25" thickBot="1" x14ac:dyDescent="0.25">
      <c r="A102" s="72"/>
      <c r="B102" s="256" t="s">
        <v>96</v>
      </c>
      <c r="C102" s="69"/>
      <c r="D102" s="314" t="s">
        <v>121</v>
      </c>
      <c r="E102" s="315"/>
      <c r="F102" s="145" t="s">
        <v>6</v>
      </c>
      <c r="G102" s="74"/>
      <c r="H102" s="314" t="s">
        <v>121</v>
      </c>
      <c r="I102" s="315"/>
      <c r="J102" s="145" t="s">
        <v>6</v>
      </c>
      <c r="K102" s="74"/>
    </row>
    <row r="103" spans="1:11" ht="12.75" customHeight="1" x14ac:dyDescent="0.2">
      <c r="A103" s="72"/>
      <c r="B103" s="88" t="s">
        <v>49</v>
      </c>
      <c r="C103" s="89"/>
      <c r="D103" s="90"/>
      <c r="E103" s="79"/>
      <c r="F103" s="304" t="str">
        <f>IF(F114=0,"",F114/F130)</f>
        <v/>
      </c>
      <c r="G103" s="74"/>
      <c r="H103" s="90"/>
      <c r="I103" s="79"/>
      <c r="J103" s="304" t="str">
        <f>IF(J114=0,"",J114/J130)</f>
        <v/>
      </c>
      <c r="K103" s="74"/>
    </row>
    <row r="104" spans="1:11" ht="12.75" customHeight="1" x14ac:dyDescent="0.2">
      <c r="A104" s="72"/>
      <c r="B104" s="77"/>
      <c r="C104" s="89"/>
      <c r="D104" s="90"/>
      <c r="E104" s="79"/>
      <c r="F104" s="305"/>
      <c r="G104" s="74"/>
      <c r="H104" s="90"/>
      <c r="I104" s="79"/>
      <c r="J104" s="305"/>
      <c r="K104" s="74"/>
    </row>
    <row r="105" spans="1:11" ht="12.75" customHeight="1" x14ac:dyDescent="0.2">
      <c r="A105" s="72"/>
      <c r="B105" s="77"/>
      <c r="C105" s="89"/>
      <c r="D105" s="90"/>
      <c r="E105" s="79"/>
      <c r="F105" s="305"/>
      <c r="G105" s="74"/>
      <c r="H105" s="90"/>
      <c r="I105" s="79"/>
      <c r="J105" s="305"/>
      <c r="K105" s="74"/>
    </row>
    <row r="106" spans="1:11" ht="12.75" customHeight="1" x14ac:dyDescent="0.2">
      <c r="A106" s="72"/>
      <c r="B106" s="77"/>
      <c r="C106" s="89"/>
      <c r="D106" s="90"/>
      <c r="E106" s="79"/>
      <c r="F106" s="305"/>
      <c r="G106" s="74"/>
      <c r="H106" s="90"/>
      <c r="I106" s="79"/>
      <c r="J106" s="305"/>
      <c r="K106" s="74"/>
    </row>
    <row r="107" spans="1:11" ht="12.75" customHeight="1" x14ac:dyDescent="0.2">
      <c r="A107" s="72"/>
      <c r="B107" s="77"/>
      <c r="C107" s="89"/>
      <c r="D107" s="90"/>
      <c r="E107" s="79"/>
      <c r="F107" s="305"/>
      <c r="G107" s="74"/>
      <c r="H107" s="90"/>
      <c r="I107" s="79"/>
      <c r="J107" s="305"/>
      <c r="K107" s="74"/>
    </row>
    <row r="108" spans="1:11" ht="12.75" customHeight="1" x14ac:dyDescent="0.2">
      <c r="A108" s="72"/>
      <c r="B108" s="77"/>
      <c r="C108" s="89"/>
      <c r="D108" s="80"/>
      <c r="E108" s="81"/>
      <c r="F108" s="305"/>
      <c r="G108" s="74"/>
      <c r="H108" s="80"/>
      <c r="I108" s="81"/>
      <c r="J108" s="305"/>
      <c r="K108" s="74"/>
    </row>
    <row r="109" spans="1:11" ht="12.75" customHeight="1" x14ac:dyDescent="0.2">
      <c r="A109" s="72"/>
      <c r="B109" s="77"/>
      <c r="C109" s="89"/>
      <c r="D109" s="80"/>
      <c r="E109" s="81"/>
      <c r="F109" s="305"/>
      <c r="G109" s="74"/>
      <c r="H109" s="80"/>
      <c r="I109" s="81"/>
      <c r="J109" s="305"/>
      <c r="K109" s="74"/>
    </row>
    <row r="110" spans="1:11" ht="12.75" customHeight="1" x14ac:dyDescent="0.2">
      <c r="A110" s="72"/>
      <c r="B110" s="77"/>
      <c r="C110" s="89"/>
      <c r="D110" s="80"/>
      <c r="E110" s="81"/>
      <c r="F110" s="305"/>
      <c r="G110" s="74"/>
      <c r="H110" s="80"/>
      <c r="I110" s="81"/>
      <c r="J110" s="305"/>
      <c r="K110" s="74"/>
    </row>
    <row r="111" spans="1:11" ht="12.75" customHeight="1" x14ac:dyDescent="0.2">
      <c r="A111" s="72"/>
      <c r="B111" s="77"/>
      <c r="C111" s="89"/>
      <c r="D111" s="80"/>
      <c r="E111" s="81"/>
      <c r="F111" s="305"/>
      <c r="G111" s="74"/>
      <c r="H111" s="80"/>
      <c r="I111" s="81"/>
      <c r="J111" s="305"/>
      <c r="K111" s="74"/>
    </row>
    <row r="112" spans="1:11" ht="12.75" customHeight="1" x14ac:dyDescent="0.2">
      <c r="A112" s="72"/>
      <c r="B112" s="77"/>
      <c r="C112" s="89"/>
      <c r="D112" s="80"/>
      <c r="E112" s="81"/>
      <c r="F112" s="305"/>
      <c r="G112" s="74"/>
      <c r="H112" s="80"/>
      <c r="I112" s="81"/>
      <c r="J112" s="305"/>
      <c r="K112" s="74"/>
    </row>
    <row r="113" spans="1:11" ht="13.5" customHeight="1" thickBot="1" x14ac:dyDescent="0.25">
      <c r="A113" s="72"/>
      <c r="B113" s="96"/>
      <c r="C113" s="89"/>
      <c r="D113" s="80"/>
      <c r="E113" s="81"/>
      <c r="F113" s="306"/>
      <c r="G113" s="74"/>
      <c r="H113" s="80"/>
      <c r="I113" s="81"/>
      <c r="J113" s="306"/>
      <c r="K113" s="74"/>
    </row>
    <row r="114" spans="1:11" ht="13.5" thickBot="1" x14ac:dyDescent="0.25">
      <c r="A114" s="72"/>
      <c r="B114" s="139" t="s">
        <v>50</v>
      </c>
      <c r="C114" s="94"/>
      <c r="D114" s="147">
        <f>SUM(D103:D113)</f>
        <v>0</v>
      </c>
      <c r="E114" s="148">
        <f>SUM(E103:E113)</f>
        <v>0</v>
      </c>
      <c r="F114" s="144">
        <f>D114+E114</f>
        <v>0</v>
      </c>
      <c r="G114" s="74"/>
      <c r="H114" s="147">
        <f>SUM(H103:H113)</f>
        <v>0</v>
      </c>
      <c r="I114" s="148">
        <f>SUM(I103:I113)</f>
        <v>0</v>
      </c>
      <c r="J114" s="144">
        <f>H114+I114</f>
        <v>0</v>
      </c>
      <c r="K114" s="74"/>
    </row>
    <row r="115" spans="1:11" ht="3.75" customHeight="1" thickBot="1" x14ac:dyDescent="0.25">
      <c r="A115" s="72"/>
      <c r="B115" s="50"/>
      <c r="C115" s="51"/>
      <c r="D115" s="52"/>
      <c r="E115" s="52"/>
      <c r="F115" s="52"/>
      <c r="G115" s="4"/>
      <c r="H115" s="52"/>
      <c r="I115" s="52"/>
      <c r="J115" s="53"/>
      <c r="K115" s="74"/>
    </row>
    <row r="116" spans="1:11" ht="26.25" thickBot="1" x14ac:dyDescent="0.25">
      <c r="A116" s="72"/>
      <c r="B116" s="256" t="s">
        <v>51</v>
      </c>
      <c r="C116" s="69"/>
      <c r="D116" s="314" t="s">
        <v>121</v>
      </c>
      <c r="E116" s="315"/>
      <c r="F116" s="145" t="s">
        <v>6</v>
      </c>
      <c r="G116" s="74"/>
      <c r="H116" s="314" t="s">
        <v>121</v>
      </c>
      <c r="I116" s="315"/>
      <c r="J116" s="145" t="s">
        <v>6</v>
      </c>
      <c r="K116" s="74"/>
    </row>
    <row r="117" spans="1:11" ht="12.75" customHeight="1" x14ac:dyDescent="0.2">
      <c r="A117" s="72"/>
      <c r="B117" s="88"/>
      <c r="C117" s="89"/>
      <c r="D117" s="80"/>
      <c r="E117" s="81"/>
      <c r="F117" s="304" t="str">
        <f>IF(F128=0,"",F128/F130)</f>
        <v/>
      </c>
      <c r="G117" s="74"/>
      <c r="H117" s="80"/>
      <c r="I117" s="81"/>
      <c r="J117" s="304" t="str">
        <f>IF(J128=0,"",J128/J130)</f>
        <v/>
      </c>
      <c r="K117" s="74"/>
    </row>
    <row r="118" spans="1:11" ht="12.75" customHeight="1" x14ac:dyDescent="0.2">
      <c r="A118" s="72"/>
      <c r="B118" s="77"/>
      <c r="C118" s="89"/>
      <c r="D118" s="80"/>
      <c r="E118" s="81"/>
      <c r="F118" s="305"/>
      <c r="G118" s="74"/>
      <c r="H118" s="80"/>
      <c r="I118" s="81"/>
      <c r="J118" s="305"/>
      <c r="K118" s="74"/>
    </row>
    <row r="119" spans="1:11" ht="12.75" customHeight="1" x14ac:dyDescent="0.2">
      <c r="A119" s="72"/>
      <c r="B119" s="77"/>
      <c r="C119" s="89"/>
      <c r="D119" s="80"/>
      <c r="E119" s="81"/>
      <c r="F119" s="305"/>
      <c r="G119" s="74"/>
      <c r="H119" s="80"/>
      <c r="I119" s="81"/>
      <c r="J119" s="305"/>
      <c r="K119" s="74"/>
    </row>
    <row r="120" spans="1:11" ht="12.75" customHeight="1" x14ac:dyDescent="0.2">
      <c r="A120" s="72"/>
      <c r="B120" s="77"/>
      <c r="C120" s="89"/>
      <c r="D120" s="80"/>
      <c r="E120" s="81"/>
      <c r="F120" s="305"/>
      <c r="G120" s="74"/>
      <c r="H120" s="80"/>
      <c r="I120" s="81"/>
      <c r="J120" s="305"/>
      <c r="K120" s="74"/>
    </row>
    <row r="121" spans="1:11" ht="12.75" customHeight="1" x14ac:dyDescent="0.2">
      <c r="A121" s="72"/>
      <c r="B121" s="77"/>
      <c r="C121" s="89"/>
      <c r="D121" s="80"/>
      <c r="E121" s="81"/>
      <c r="F121" s="305"/>
      <c r="G121" s="74"/>
      <c r="H121" s="80"/>
      <c r="I121" s="81"/>
      <c r="J121" s="305"/>
      <c r="K121" s="74"/>
    </row>
    <row r="122" spans="1:11" ht="12.75" customHeight="1" x14ac:dyDescent="0.2">
      <c r="A122" s="72"/>
      <c r="B122" s="77"/>
      <c r="C122" s="89"/>
      <c r="D122" s="80"/>
      <c r="E122" s="81"/>
      <c r="F122" s="305"/>
      <c r="G122" s="74"/>
      <c r="H122" s="80"/>
      <c r="I122" s="81"/>
      <c r="J122" s="305"/>
      <c r="K122" s="74"/>
    </row>
    <row r="123" spans="1:11" ht="12.75" customHeight="1" x14ac:dyDescent="0.2">
      <c r="A123" s="72"/>
      <c r="B123" s="77"/>
      <c r="C123" s="89"/>
      <c r="D123" s="80"/>
      <c r="E123" s="81"/>
      <c r="F123" s="305"/>
      <c r="G123" s="74"/>
      <c r="H123" s="80"/>
      <c r="I123" s="81"/>
      <c r="J123" s="305"/>
      <c r="K123" s="74"/>
    </row>
    <row r="124" spans="1:11" ht="12.75" customHeight="1" x14ac:dyDescent="0.2">
      <c r="A124" s="72"/>
      <c r="B124" s="77"/>
      <c r="C124" s="89"/>
      <c r="D124" s="80"/>
      <c r="E124" s="81"/>
      <c r="F124" s="305"/>
      <c r="G124" s="74"/>
      <c r="H124" s="80"/>
      <c r="I124" s="81"/>
      <c r="J124" s="305"/>
      <c r="K124" s="74"/>
    </row>
    <row r="125" spans="1:11" ht="12.75" customHeight="1" x14ac:dyDescent="0.2">
      <c r="A125" s="72"/>
      <c r="B125" s="77"/>
      <c r="C125" s="89"/>
      <c r="D125" s="80"/>
      <c r="E125" s="81"/>
      <c r="F125" s="305"/>
      <c r="G125" s="74"/>
      <c r="H125" s="80"/>
      <c r="I125" s="81"/>
      <c r="J125" s="305"/>
      <c r="K125" s="74"/>
    </row>
    <row r="126" spans="1:11" ht="12.75" customHeight="1" x14ac:dyDescent="0.2">
      <c r="A126" s="72"/>
      <c r="B126" s="77"/>
      <c r="C126" s="89"/>
      <c r="D126" s="80"/>
      <c r="E126" s="81"/>
      <c r="F126" s="305"/>
      <c r="G126" s="74"/>
      <c r="H126" s="80"/>
      <c r="I126" s="81"/>
      <c r="J126" s="305"/>
      <c r="K126" s="74"/>
    </row>
    <row r="127" spans="1:11" ht="13.5" customHeight="1" thickBot="1" x14ac:dyDescent="0.25">
      <c r="A127" s="72"/>
      <c r="B127" s="96"/>
      <c r="C127" s="89"/>
      <c r="D127" s="80"/>
      <c r="E127" s="81"/>
      <c r="F127" s="306"/>
      <c r="G127" s="74"/>
      <c r="H127" s="80"/>
      <c r="I127" s="81"/>
      <c r="J127" s="306"/>
      <c r="K127" s="74"/>
    </row>
    <row r="128" spans="1:11" ht="13.5" customHeight="1" thickBot="1" x14ac:dyDescent="0.25">
      <c r="A128" s="72"/>
      <c r="B128" s="139" t="s">
        <v>52</v>
      </c>
      <c r="C128" s="94"/>
      <c r="D128" s="147">
        <f>SUM(D117:D127)</f>
        <v>0</v>
      </c>
      <c r="E128" s="148">
        <f>SUM(E117:E127)</f>
        <v>0</v>
      </c>
      <c r="F128" s="144">
        <f>D128+E128</f>
        <v>0</v>
      </c>
      <c r="G128" s="95"/>
      <c r="H128" s="147">
        <f>SUM(H117:H127)</f>
        <v>0</v>
      </c>
      <c r="I128" s="148">
        <f>SUM(I117:I127)</f>
        <v>0</v>
      </c>
      <c r="J128" s="144">
        <f>H128+I128</f>
        <v>0</v>
      </c>
      <c r="K128" s="72"/>
    </row>
    <row r="129" spans="1:11" ht="3.75" customHeight="1" thickBot="1" x14ac:dyDescent="0.25">
      <c r="A129" s="72"/>
      <c r="B129" s="56"/>
      <c r="C129" s="57"/>
      <c r="D129" s="58"/>
      <c r="E129" s="58"/>
      <c r="F129" s="58"/>
      <c r="G129" s="59"/>
      <c r="H129" s="58"/>
      <c r="I129" s="58"/>
      <c r="J129" s="60"/>
      <c r="K129" s="72"/>
    </row>
    <row r="130" spans="1:11" x14ac:dyDescent="0.2">
      <c r="A130" s="72"/>
      <c r="B130" s="151" t="s">
        <v>53</v>
      </c>
      <c r="C130" s="69"/>
      <c r="D130" s="152">
        <f>D28+D39+D50+D62+D74+D89+D100+D114+D128</f>
        <v>0</v>
      </c>
      <c r="E130" s="153">
        <f>E28+E39+E50+E62+E74+E89+E100+E114+E128</f>
        <v>0</v>
      </c>
      <c r="F130" s="154">
        <f>D130+E130</f>
        <v>0</v>
      </c>
      <c r="G130" s="74"/>
      <c r="H130" s="152">
        <f>H28+H39+H50+H62+H74+H89+H100+H114+H128</f>
        <v>0</v>
      </c>
      <c r="I130" s="153">
        <f>I28+I39+I50+I62+I74+I89+I100+I114+I128</f>
        <v>0</v>
      </c>
      <c r="J130" s="154">
        <f>H130+I130</f>
        <v>0</v>
      </c>
      <c r="K130" s="72"/>
    </row>
    <row r="131" spans="1:11" ht="6" customHeight="1" x14ac:dyDescent="0.2">
      <c r="A131" s="72"/>
      <c r="B131" s="97"/>
      <c r="C131" s="89"/>
      <c r="D131" s="98"/>
      <c r="E131" s="99"/>
      <c r="F131" s="100"/>
      <c r="G131" s="74"/>
      <c r="H131" s="98"/>
      <c r="I131" s="99"/>
      <c r="J131" s="100"/>
      <c r="K131" s="74"/>
    </row>
    <row r="132" spans="1:11" ht="13.5" thickBot="1" x14ac:dyDescent="0.25">
      <c r="A132" s="72"/>
      <c r="B132" s="155" t="s">
        <v>54</v>
      </c>
      <c r="C132" s="94"/>
      <c r="D132" s="156">
        <f>D11-D130</f>
        <v>0</v>
      </c>
      <c r="E132" s="157">
        <f>E11-E130</f>
        <v>0</v>
      </c>
      <c r="F132" s="158">
        <f>D132+E132</f>
        <v>0</v>
      </c>
      <c r="G132" s="95"/>
      <c r="H132" s="156">
        <f>H11-H130</f>
        <v>0</v>
      </c>
      <c r="I132" s="157">
        <f>I11-I130</f>
        <v>0</v>
      </c>
      <c r="J132" s="158">
        <f>H132+I132</f>
        <v>0</v>
      </c>
      <c r="K132" s="74"/>
    </row>
    <row r="133" spans="1:11" ht="3.75" customHeight="1" thickBot="1" x14ac:dyDescent="0.25">
      <c r="A133" s="94"/>
      <c r="B133" s="59"/>
      <c r="C133" s="4"/>
      <c r="D133" s="4"/>
      <c r="E133" s="4"/>
      <c r="F133" s="4"/>
      <c r="G133" s="4"/>
      <c r="H133" s="4"/>
      <c r="I133" s="59"/>
      <c r="J133" s="59"/>
      <c r="K133" s="95"/>
    </row>
    <row r="134" spans="1:11" ht="7.5" customHeight="1" thickBo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7"/>
      <c r="K134" s="7"/>
    </row>
    <row r="135" spans="1:11" ht="3.75" customHeight="1" thickBot="1" x14ac:dyDescent="0.25">
      <c r="A135" s="69"/>
      <c r="B135" s="4"/>
      <c r="C135" s="48"/>
      <c r="D135" s="4"/>
      <c r="E135" s="4"/>
      <c r="F135" s="4"/>
      <c r="G135" s="48"/>
      <c r="H135" s="4"/>
      <c r="I135" s="4"/>
      <c r="J135" s="4"/>
      <c r="K135" s="70"/>
    </row>
    <row r="136" spans="1:11" ht="12.75" customHeight="1" x14ac:dyDescent="0.2">
      <c r="A136" s="89"/>
      <c r="B136" s="159" t="s">
        <v>143</v>
      </c>
      <c r="C136" s="74"/>
      <c r="D136" s="339" t="s">
        <v>146</v>
      </c>
      <c r="E136" s="340"/>
      <c r="F136" s="341"/>
      <c r="G136" s="74"/>
      <c r="H136" s="339" t="s">
        <v>146</v>
      </c>
      <c r="I136" s="340"/>
      <c r="J136" s="341"/>
      <c r="K136" s="74"/>
    </row>
    <row r="137" spans="1:11" ht="12.75" customHeight="1" x14ac:dyDescent="0.2">
      <c r="A137" s="89"/>
      <c r="B137" s="101" t="s">
        <v>109</v>
      </c>
      <c r="C137" s="74"/>
      <c r="D137" s="300" t="str">
        <f>IF((D11+E11)=0,"",D11+E11)</f>
        <v/>
      </c>
      <c r="E137" s="301"/>
      <c r="F137" s="302"/>
      <c r="G137" s="74"/>
      <c r="H137" s="300" t="str">
        <f>IF((H11+I11)=0,"",H11+I11)</f>
        <v/>
      </c>
      <c r="I137" s="301"/>
      <c r="J137" s="302"/>
      <c r="K137" s="74"/>
    </row>
    <row r="138" spans="1:11" ht="12.75" customHeight="1" x14ac:dyDescent="0.2">
      <c r="A138" s="89"/>
      <c r="B138" s="101" t="s">
        <v>55</v>
      </c>
      <c r="C138" s="74"/>
      <c r="D138" s="307" t="str">
        <f>IF((D130+E130)=0,"",D130+E130)</f>
        <v/>
      </c>
      <c r="E138" s="308"/>
      <c r="F138" s="309"/>
      <c r="G138" s="74"/>
      <c r="H138" s="307" t="str">
        <f>IF((H130+I130)=0,"",H130+I130)</f>
        <v/>
      </c>
      <c r="I138" s="308"/>
      <c r="J138" s="309"/>
      <c r="K138" s="74"/>
    </row>
    <row r="139" spans="1:11" ht="13.5" customHeight="1" thickBot="1" x14ac:dyDescent="0.25">
      <c r="A139" s="89"/>
      <c r="B139" s="102" t="s">
        <v>110</v>
      </c>
      <c r="C139" s="74"/>
      <c r="D139" s="342" t="str">
        <f>IF(F11=0,"",(IF(F130=0,"",(D137-D138))))</f>
        <v/>
      </c>
      <c r="E139" s="343"/>
      <c r="F139" s="344"/>
      <c r="G139" s="74"/>
      <c r="H139" s="342" t="str">
        <f>IF(J11=0,"",(IF(J130=0,"",(H137-H138))))</f>
        <v/>
      </c>
      <c r="I139" s="343"/>
      <c r="J139" s="344"/>
      <c r="K139" s="74"/>
    </row>
    <row r="140" spans="1:11" s="2" customFormat="1" ht="9" customHeight="1" thickBot="1" x14ac:dyDescent="0.25">
      <c r="A140" s="72"/>
      <c r="B140" s="54"/>
      <c r="C140" s="74"/>
      <c r="D140" s="3"/>
      <c r="E140" s="1"/>
      <c r="F140" s="5"/>
      <c r="G140" s="74"/>
      <c r="H140" s="3"/>
      <c r="I140" s="1"/>
      <c r="J140" s="5"/>
      <c r="K140" s="74"/>
    </row>
    <row r="141" spans="1:11" s="2" customFormat="1" ht="15.75" x14ac:dyDescent="0.2">
      <c r="A141" s="72"/>
      <c r="B141" s="327" t="s">
        <v>56</v>
      </c>
      <c r="C141" s="74"/>
      <c r="D141" s="345" t="str">
        <f>IF(D139="","",IF(D139&lt;0,"Toma de Conta Informa:",IF(D139=0,"Toma de Conta Informa:","Toma de Conta Informa:")))</f>
        <v/>
      </c>
      <c r="E141" s="346"/>
      <c r="F141" s="347"/>
      <c r="G141" s="74"/>
      <c r="H141" s="345" t="str">
        <f>IF(H139="","",IF(H139&lt;0,"Toma de Conta Informa:",IF(H139=0,"Toma de Conta Informa:","Toma de Conta Informa:")))</f>
        <v/>
      </c>
      <c r="I141" s="346"/>
      <c r="J141" s="347"/>
      <c r="K141" s="74"/>
    </row>
    <row r="142" spans="1:11" s="1" customFormat="1" ht="16.5" thickBot="1" x14ac:dyDescent="0.25">
      <c r="A142" s="72"/>
      <c r="B142" s="351"/>
      <c r="C142" s="74"/>
      <c r="D142" s="333" t="str">
        <f>IF(D139="","",IF(D139&lt;0,"Atenção - Resultado Mensal Negativo",IF(D139=0,"Nem Positivo nem Negativo - No Limite","Parabéns - Resultado Mensal Positivo")))</f>
        <v/>
      </c>
      <c r="E142" s="334"/>
      <c r="F142" s="335"/>
      <c r="G142" s="74"/>
      <c r="H142" s="333" t="str">
        <f>IF(H139="","",IF(H139&lt;0,"Atenção - Resultado Mensal Negativo",IF(H139=0,"Nem Positivo nem Negativo - No Limite","Parabéns - Resultado Mensal Positivo")))</f>
        <v/>
      </c>
      <c r="I142" s="334"/>
      <c r="J142" s="335"/>
      <c r="K142" s="74"/>
    </row>
    <row r="143" spans="1:11" s="2" customFormat="1" ht="3.75" customHeight="1" thickBot="1" x14ac:dyDescent="0.25">
      <c r="A143" s="94"/>
      <c r="B143" s="59"/>
      <c r="C143" s="59"/>
      <c r="D143" s="4"/>
      <c r="E143" s="4"/>
      <c r="F143" s="4"/>
      <c r="G143" s="59"/>
      <c r="H143" s="4"/>
      <c r="I143" s="4"/>
      <c r="J143" s="4"/>
      <c r="K143" s="95"/>
    </row>
    <row r="144" spans="1:11" s="2" customFormat="1" ht="7.5" customHeight="1" thickBot="1" x14ac:dyDescent="0.25">
      <c r="A144" s="103"/>
      <c r="B144" s="1"/>
      <c r="C144" s="1"/>
      <c r="D144" s="1"/>
      <c r="E144" s="1"/>
      <c r="F144" s="7"/>
      <c r="G144" s="7"/>
      <c r="H144" s="7"/>
      <c r="I144" s="1"/>
      <c r="J144" s="1"/>
      <c r="K144" s="103"/>
    </row>
    <row r="145" spans="1:11" s="2" customFormat="1" ht="3.75" customHeight="1" thickBot="1" x14ac:dyDescent="0.25">
      <c r="A145" s="104"/>
      <c r="B145" s="105"/>
      <c r="C145" s="106"/>
      <c r="D145" s="105"/>
      <c r="E145" s="105"/>
      <c r="F145" s="105"/>
      <c r="G145" s="106"/>
      <c r="H145" s="105"/>
      <c r="I145" s="105"/>
      <c r="J145" s="105"/>
      <c r="K145" s="107"/>
    </row>
    <row r="146" spans="1:11" ht="13.5" customHeight="1" thickBot="1" x14ac:dyDescent="0.25">
      <c r="A146" s="89"/>
      <c r="B146" s="160" t="s">
        <v>145</v>
      </c>
      <c r="C146" s="74"/>
      <c r="D146" s="303" t="s">
        <v>57</v>
      </c>
      <c r="E146" s="331"/>
      <c r="F146" s="332"/>
      <c r="G146" s="74"/>
      <c r="H146" s="303" t="s">
        <v>57</v>
      </c>
      <c r="I146" s="331"/>
      <c r="J146" s="332"/>
      <c r="K146" s="74"/>
    </row>
    <row r="147" spans="1:11" s="2" customFormat="1" ht="13.5" customHeight="1" thickBot="1" x14ac:dyDescent="0.25">
      <c r="A147" s="89"/>
      <c r="B147" s="108" t="s">
        <v>58</v>
      </c>
      <c r="C147" s="74"/>
      <c r="D147" s="324">
        <v>0.2</v>
      </c>
      <c r="E147" s="325"/>
      <c r="F147" s="326"/>
      <c r="G147" s="74"/>
      <c r="H147" s="324">
        <v>0.2</v>
      </c>
      <c r="I147" s="325"/>
      <c r="J147" s="326"/>
      <c r="K147" s="74"/>
    </row>
    <row r="148" spans="1:11" s="2" customFormat="1" ht="9" customHeight="1" thickBot="1" x14ac:dyDescent="0.25">
      <c r="A148" s="89"/>
      <c r="B148" s="54"/>
      <c r="C148" s="74"/>
      <c r="D148" s="3"/>
      <c r="E148" s="1"/>
      <c r="F148" s="5"/>
      <c r="G148" s="74"/>
      <c r="H148" s="3"/>
      <c r="I148" s="1"/>
      <c r="J148" s="5"/>
      <c r="K148" s="74"/>
    </row>
    <row r="149" spans="1:11" s="2" customFormat="1" ht="13.5" customHeight="1" thickBot="1" x14ac:dyDescent="0.25">
      <c r="A149" s="89"/>
      <c r="B149" s="161" t="s">
        <v>59</v>
      </c>
      <c r="C149" s="74"/>
      <c r="D149" s="303" t="s">
        <v>60</v>
      </c>
      <c r="E149" s="331"/>
      <c r="F149" s="332"/>
      <c r="G149" s="74"/>
      <c r="H149" s="303" t="s">
        <v>60</v>
      </c>
      <c r="I149" s="331"/>
      <c r="J149" s="332"/>
      <c r="K149" s="74"/>
    </row>
    <row r="150" spans="1:11" ht="12.75" customHeight="1" x14ac:dyDescent="0.2">
      <c r="A150" s="89"/>
      <c r="B150" s="165" t="s">
        <v>94</v>
      </c>
      <c r="C150" s="74"/>
      <c r="D150" s="297">
        <v>0</v>
      </c>
      <c r="E150" s="298"/>
      <c r="F150" s="299"/>
      <c r="G150" s="74"/>
      <c r="H150" s="297">
        <v>0</v>
      </c>
      <c r="I150" s="298"/>
      <c r="J150" s="299"/>
      <c r="K150" s="74"/>
    </row>
    <row r="151" spans="1:11" ht="13.5" customHeight="1" thickBot="1" x14ac:dyDescent="0.25">
      <c r="A151" s="89"/>
      <c r="B151" s="166" t="s">
        <v>95</v>
      </c>
      <c r="C151" s="74"/>
      <c r="D151" s="336">
        <v>0</v>
      </c>
      <c r="E151" s="337"/>
      <c r="F151" s="338"/>
      <c r="G151" s="74"/>
      <c r="H151" s="336">
        <v>0</v>
      </c>
      <c r="I151" s="337"/>
      <c r="J151" s="338"/>
      <c r="K151" s="74"/>
    </row>
    <row r="152" spans="1:11" ht="13.5" customHeight="1" thickBot="1" x14ac:dyDescent="0.25">
      <c r="A152" s="89"/>
      <c r="B152" s="162" t="s">
        <v>61</v>
      </c>
      <c r="C152" s="74"/>
      <c r="D152" s="303">
        <f>D150+D151</f>
        <v>0</v>
      </c>
      <c r="E152" s="295"/>
      <c r="F152" s="296"/>
      <c r="G152" s="74"/>
      <c r="H152" s="303">
        <f>H150+H151</f>
        <v>0</v>
      </c>
      <c r="I152" s="295"/>
      <c r="J152" s="296"/>
      <c r="K152" s="74"/>
    </row>
    <row r="153" spans="1:11" ht="3.75" customHeight="1" thickBot="1" x14ac:dyDescent="0.25">
      <c r="A153" s="89"/>
      <c r="B153" s="54"/>
      <c r="C153" s="74"/>
      <c r="D153" s="321"/>
      <c r="E153" s="322"/>
      <c r="F153" s="323"/>
      <c r="G153" s="74"/>
      <c r="H153" s="321"/>
      <c r="I153" s="322"/>
      <c r="J153" s="323"/>
      <c r="K153" s="74"/>
    </row>
    <row r="154" spans="1:11" ht="13.5" customHeight="1" thickBot="1" x14ac:dyDescent="0.25">
      <c r="A154" s="89"/>
      <c r="B154" s="161" t="s">
        <v>100</v>
      </c>
      <c r="C154" s="74"/>
      <c r="D154" s="294">
        <f>IF(F11&lt;=0,0,IF(D139&lt;0,"Resultado Negativo. Não é possível fazer aplicação. ",ROUND((D152/F11),2)))</f>
        <v>0</v>
      </c>
      <c r="E154" s="295"/>
      <c r="F154" s="296"/>
      <c r="G154" s="74"/>
      <c r="H154" s="294">
        <f>IF(J11&lt;=0,0,IF(H139&lt;0,"Resultado Negativo. Não é possível fazer aplicação. ",ROUND((H152/J11),2)))</f>
        <v>0</v>
      </c>
      <c r="I154" s="295"/>
      <c r="J154" s="296"/>
      <c r="K154" s="74"/>
    </row>
    <row r="155" spans="1:11" ht="9" customHeight="1" x14ac:dyDescent="0.2">
      <c r="A155" s="89"/>
      <c r="B155" s="55"/>
      <c r="C155" s="74"/>
      <c r="D155" s="109"/>
      <c r="E155" s="2"/>
      <c r="F155" s="49"/>
      <c r="G155" s="74"/>
      <c r="H155" s="109"/>
      <c r="I155" s="2"/>
      <c r="J155" s="49"/>
      <c r="K155" s="74"/>
    </row>
    <row r="156" spans="1:11" ht="16.5" customHeight="1" thickBot="1" x14ac:dyDescent="0.25">
      <c r="A156" s="89"/>
      <c r="B156" s="110" t="s">
        <v>62</v>
      </c>
      <c r="C156" s="74"/>
      <c r="D156" s="318" t="str">
        <f>IF(D139&lt;0,"",IF(D152&lt;=0,"",IF(D154&lt;D147,"Atenção - Meta não cumprida","Parabéns - Meta cumprida")))</f>
        <v/>
      </c>
      <c r="E156" s="319"/>
      <c r="F156" s="320"/>
      <c r="G156" s="74"/>
      <c r="H156" s="318" t="str">
        <f>IF(H139&lt;0,"",IF(H152&lt;=0,"",IF(H154&lt;H147,"Atenção - Meta não cumprida","Parabéns - Meta cumprida")))</f>
        <v/>
      </c>
      <c r="I156" s="319"/>
      <c r="J156" s="320"/>
      <c r="K156" s="74"/>
    </row>
    <row r="157" spans="1:11" ht="3.75" customHeight="1" thickBot="1" x14ac:dyDescent="0.25">
      <c r="A157" s="94"/>
      <c r="B157" s="111"/>
      <c r="C157" s="59"/>
      <c r="D157" s="111"/>
      <c r="E157" s="111"/>
      <c r="F157" s="112"/>
      <c r="G157" s="59"/>
      <c r="H157" s="111"/>
      <c r="I157" s="111"/>
      <c r="J157" s="112"/>
      <c r="K157" s="95"/>
    </row>
    <row r="158" spans="1:11" ht="7.5" customHeight="1" thickBot="1" x14ac:dyDescent="0.25">
      <c r="A158" s="103"/>
      <c r="B158" s="6"/>
      <c r="C158" s="7"/>
      <c r="D158" s="6"/>
      <c r="E158" s="6"/>
      <c r="F158" s="6"/>
      <c r="G158" s="7"/>
      <c r="H158" s="6"/>
      <c r="I158" s="6"/>
      <c r="J158" s="6"/>
      <c r="K158" s="103"/>
    </row>
    <row r="159" spans="1:11" ht="3.75" customHeight="1" thickBot="1" x14ac:dyDescent="0.25">
      <c r="A159" s="69"/>
      <c r="B159" s="48"/>
      <c r="C159" s="48"/>
      <c r="D159" s="4"/>
      <c r="E159" s="4"/>
      <c r="F159" s="4"/>
      <c r="G159" s="48"/>
      <c r="H159" s="4"/>
      <c r="I159" s="4"/>
      <c r="J159" s="4"/>
      <c r="K159" s="70"/>
    </row>
    <row r="160" spans="1:11" ht="12.75" customHeight="1" x14ac:dyDescent="0.2">
      <c r="A160" s="72"/>
      <c r="B160" s="366" t="s">
        <v>153</v>
      </c>
      <c r="C160" s="72"/>
      <c r="D160" s="104"/>
      <c r="E160" s="106"/>
      <c r="F160" s="107"/>
      <c r="G160" s="74"/>
      <c r="H160" s="104"/>
      <c r="I160" s="106"/>
      <c r="J160" s="107"/>
      <c r="K160" s="74"/>
    </row>
    <row r="161" spans="1:11" ht="12.75" customHeight="1" x14ac:dyDescent="0.2">
      <c r="A161" s="72"/>
      <c r="B161" s="330"/>
      <c r="C161" s="72"/>
      <c r="D161" s="109"/>
      <c r="E161" s="2"/>
      <c r="F161" s="49"/>
      <c r="G161" s="74"/>
      <c r="H161" s="109"/>
      <c r="I161" s="2"/>
      <c r="J161" s="49"/>
      <c r="K161" s="74"/>
    </row>
    <row r="162" spans="1:11" ht="12.75" customHeight="1" x14ac:dyDescent="0.2">
      <c r="A162" s="72"/>
      <c r="B162" s="330"/>
      <c r="C162" s="72"/>
      <c r="D162" s="109"/>
      <c r="E162" s="2"/>
      <c r="F162" s="49"/>
      <c r="G162" s="74"/>
      <c r="H162" s="109"/>
      <c r="I162" s="2"/>
      <c r="J162" s="49"/>
      <c r="K162" s="74"/>
    </row>
    <row r="163" spans="1:11" ht="12.75" customHeight="1" x14ac:dyDescent="0.2">
      <c r="A163" s="72"/>
      <c r="B163" s="330"/>
      <c r="C163" s="72"/>
      <c r="D163" s="109" t="s">
        <v>5</v>
      </c>
      <c r="E163" s="2">
        <f>F28</f>
        <v>0</v>
      </c>
      <c r="F163" s="49"/>
      <c r="G163" s="74"/>
      <c r="H163" s="109" t="s">
        <v>5</v>
      </c>
      <c r="I163" s="2">
        <f>J28</f>
        <v>0</v>
      </c>
      <c r="J163" s="49"/>
      <c r="K163" s="74"/>
    </row>
    <row r="164" spans="1:11" ht="12.75" customHeight="1" x14ac:dyDescent="0.2">
      <c r="A164" s="72"/>
      <c r="B164" s="330"/>
      <c r="C164" s="72"/>
      <c r="D164" s="109" t="s">
        <v>18</v>
      </c>
      <c r="E164" s="2">
        <f>F39</f>
        <v>0</v>
      </c>
      <c r="F164" s="49"/>
      <c r="G164" s="74"/>
      <c r="H164" s="109" t="s">
        <v>18</v>
      </c>
      <c r="I164" s="2">
        <f>J39</f>
        <v>0</v>
      </c>
      <c r="J164" s="49"/>
      <c r="K164" s="74"/>
    </row>
    <row r="165" spans="1:11" ht="12.75" customHeight="1" x14ac:dyDescent="0.2">
      <c r="A165" s="72"/>
      <c r="B165" s="330"/>
      <c r="C165" s="72"/>
      <c r="D165" s="109" t="s">
        <v>22</v>
      </c>
      <c r="E165" s="2">
        <f>F50</f>
        <v>0</v>
      </c>
      <c r="F165" s="49"/>
      <c r="G165" s="74"/>
      <c r="H165" s="109" t="s">
        <v>22</v>
      </c>
      <c r="I165" s="2">
        <f>J50</f>
        <v>0</v>
      </c>
      <c r="J165" s="49"/>
      <c r="K165" s="74"/>
    </row>
    <row r="166" spans="1:11" ht="12.75" customHeight="1" x14ac:dyDescent="0.2">
      <c r="A166" s="72"/>
      <c r="B166" s="330"/>
      <c r="C166" s="72"/>
      <c r="D166" s="109" t="s">
        <v>106</v>
      </c>
      <c r="E166" s="2">
        <f>F62</f>
        <v>0</v>
      </c>
      <c r="F166" s="49"/>
      <c r="G166" s="74"/>
      <c r="H166" s="109" t="s">
        <v>106</v>
      </c>
      <c r="I166" s="2">
        <f>J62</f>
        <v>0</v>
      </c>
      <c r="J166" s="49"/>
      <c r="K166" s="74"/>
    </row>
    <row r="167" spans="1:11" ht="12.75" customHeight="1" x14ac:dyDescent="0.2">
      <c r="A167" s="72"/>
      <c r="B167" s="330"/>
      <c r="C167" s="72"/>
      <c r="D167" s="109" t="s">
        <v>63</v>
      </c>
      <c r="E167" s="2">
        <f>F74</f>
        <v>0</v>
      </c>
      <c r="F167" s="49"/>
      <c r="G167" s="74"/>
      <c r="H167" s="109" t="s">
        <v>63</v>
      </c>
      <c r="I167" s="2">
        <f>J74</f>
        <v>0</v>
      </c>
      <c r="J167" s="49"/>
      <c r="K167" s="74"/>
    </row>
    <row r="168" spans="1:11" ht="12.75" customHeight="1" x14ac:dyDescent="0.2">
      <c r="A168" s="72"/>
      <c r="B168" s="330"/>
      <c r="C168" s="72"/>
      <c r="D168" s="109" t="s">
        <v>107</v>
      </c>
      <c r="E168" s="2">
        <f>F89</f>
        <v>0</v>
      </c>
      <c r="F168" s="49"/>
      <c r="G168" s="74"/>
      <c r="H168" s="109" t="s">
        <v>107</v>
      </c>
      <c r="I168" s="2">
        <f>J89</f>
        <v>0</v>
      </c>
      <c r="J168" s="49"/>
      <c r="K168" s="74"/>
    </row>
    <row r="169" spans="1:11" ht="12.75" customHeight="1" x14ac:dyDescent="0.2">
      <c r="A169" s="72"/>
      <c r="B169" s="330"/>
      <c r="C169" s="72"/>
      <c r="D169" s="109" t="s">
        <v>45</v>
      </c>
      <c r="E169" s="2">
        <f>F100</f>
        <v>0</v>
      </c>
      <c r="F169" s="49"/>
      <c r="G169" s="74"/>
      <c r="H169" s="109" t="s">
        <v>45</v>
      </c>
      <c r="I169" s="2">
        <f>J100</f>
        <v>0</v>
      </c>
      <c r="J169" s="49"/>
      <c r="K169" s="74"/>
    </row>
    <row r="170" spans="1:11" ht="12.75" customHeight="1" x14ac:dyDescent="0.2">
      <c r="A170" s="72"/>
      <c r="B170" s="330"/>
      <c r="C170" s="72"/>
      <c r="D170" s="109" t="s">
        <v>102</v>
      </c>
      <c r="E170" s="2">
        <f>F114</f>
        <v>0</v>
      </c>
      <c r="F170" s="49"/>
      <c r="G170" s="74"/>
      <c r="H170" s="109" t="s">
        <v>102</v>
      </c>
      <c r="I170" s="2">
        <f>J114</f>
        <v>0</v>
      </c>
      <c r="J170" s="49"/>
      <c r="K170" s="74"/>
    </row>
    <row r="171" spans="1:11" ht="12.75" customHeight="1" x14ac:dyDescent="0.2">
      <c r="A171" s="72"/>
      <c r="B171" s="330"/>
      <c r="C171" s="72"/>
      <c r="D171" s="109" t="s">
        <v>64</v>
      </c>
      <c r="E171" s="2">
        <f>F128</f>
        <v>0</v>
      </c>
      <c r="F171" s="49"/>
      <c r="G171" s="74"/>
      <c r="H171" s="109" t="s">
        <v>64</v>
      </c>
      <c r="I171" s="2">
        <f>J128</f>
        <v>0</v>
      </c>
      <c r="J171" s="49"/>
      <c r="K171" s="74"/>
    </row>
    <row r="172" spans="1:11" ht="12.75" customHeight="1" x14ac:dyDescent="0.2">
      <c r="A172" s="72"/>
      <c r="B172" s="330"/>
      <c r="C172" s="72"/>
      <c r="D172" s="109"/>
      <c r="E172" s="2"/>
      <c r="F172" s="49"/>
      <c r="G172" s="74"/>
      <c r="H172" s="109"/>
      <c r="I172" s="2"/>
      <c r="J172" s="49"/>
      <c r="K172" s="74"/>
    </row>
    <row r="173" spans="1:11" ht="13.5" customHeight="1" thickBot="1" x14ac:dyDescent="0.25">
      <c r="A173" s="72"/>
      <c r="B173" s="328"/>
      <c r="C173" s="72"/>
      <c r="D173" s="113"/>
      <c r="E173" s="114"/>
      <c r="F173" s="115"/>
      <c r="G173" s="74"/>
      <c r="H173" s="113"/>
      <c r="I173" s="114"/>
      <c r="J173" s="114"/>
      <c r="K173" s="72"/>
    </row>
    <row r="174" spans="1:11" ht="3.75" customHeight="1" thickBot="1" x14ac:dyDescent="0.25">
      <c r="A174" s="72"/>
      <c r="B174" s="116"/>
      <c r="C174" s="72"/>
      <c r="D174" s="2"/>
      <c r="E174" s="2"/>
      <c r="F174" s="2"/>
      <c r="G174" s="72"/>
      <c r="H174" s="2"/>
      <c r="I174" s="2"/>
      <c r="J174" s="2"/>
      <c r="K174" s="72"/>
    </row>
    <row r="175" spans="1:11" ht="13.5" customHeight="1" thickBot="1" x14ac:dyDescent="0.25">
      <c r="A175" s="72"/>
      <c r="B175" s="396" t="s">
        <v>144</v>
      </c>
      <c r="C175" s="72"/>
      <c r="D175" s="303" t="s">
        <v>99</v>
      </c>
      <c r="E175" s="295"/>
      <c r="F175" s="296"/>
      <c r="G175" s="74"/>
      <c r="H175" s="303" t="s">
        <v>99</v>
      </c>
      <c r="I175" s="295"/>
      <c r="J175" s="295"/>
      <c r="K175" s="72"/>
    </row>
    <row r="176" spans="1:11" ht="12.75" customHeight="1" x14ac:dyDescent="0.2">
      <c r="A176" s="72"/>
      <c r="B176" s="397"/>
      <c r="C176" s="72"/>
      <c r="D176" s="117">
        <v>0</v>
      </c>
      <c r="E176" s="118">
        <v>0</v>
      </c>
      <c r="F176" s="119" t="s">
        <v>134</v>
      </c>
      <c r="G176" s="74"/>
      <c r="H176" s="46">
        <f>D180</f>
        <v>0</v>
      </c>
      <c r="I176" s="47">
        <f>E180</f>
        <v>0</v>
      </c>
      <c r="J176" s="120" t="s">
        <v>65</v>
      </c>
      <c r="K176" s="72"/>
    </row>
    <row r="177" spans="1:11" ht="12.75" customHeight="1" x14ac:dyDescent="0.2">
      <c r="A177" s="72"/>
      <c r="B177" s="397"/>
      <c r="C177" s="72"/>
      <c r="D177" s="167">
        <v>0</v>
      </c>
      <c r="E177" s="168">
        <v>0</v>
      </c>
      <c r="F177" s="121" t="s">
        <v>66</v>
      </c>
      <c r="G177" s="74"/>
      <c r="H177" s="167">
        <v>0</v>
      </c>
      <c r="I177" s="168">
        <v>0</v>
      </c>
      <c r="J177" s="122" t="s">
        <v>66</v>
      </c>
      <c r="K177" s="72"/>
    </row>
    <row r="178" spans="1:11" ht="12.75" customHeight="1" x14ac:dyDescent="0.2">
      <c r="A178" s="72"/>
      <c r="B178" s="397"/>
      <c r="C178" s="72"/>
      <c r="D178" s="123"/>
      <c r="E178" s="124">
        <v>0</v>
      </c>
      <c r="F178" s="121" t="s">
        <v>67</v>
      </c>
      <c r="G178" s="74"/>
      <c r="H178" s="123">
        <v>0</v>
      </c>
      <c r="I178" s="124">
        <v>0</v>
      </c>
      <c r="J178" s="122" t="s">
        <v>67</v>
      </c>
      <c r="K178" s="72"/>
    </row>
    <row r="179" spans="1:11" ht="12.75" customHeight="1" x14ac:dyDescent="0.2">
      <c r="A179" s="72"/>
      <c r="B179" s="397"/>
      <c r="C179" s="72"/>
      <c r="D179" s="167">
        <v>0</v>
      </c>
      <c r="E179" s="168">
        <v>0</v>
      </c>
      <c r="F179" s="121" t="s">
        <v>68</v>
      </c>
      <c r="G179" s="74"/>
      <c r="H179" s="167">
        <v>0</v>
      </c>
      <c r="I179" s="168">
        <v>0</v>
      </c>
      <c r="J179" s="122" t="s">
        <v>68</v>
      </c>
      <c r="K179" s="72"/>
    </row>
    <row r="180" spans="1:11" ht="13.5" customHeight="1" thickBot="1" x14ac:dyDescent="0.25">
      <c r="A180" s="72"/>
      <c r="B180" s="397"/>
      <c r="C180" s="72"/>
      <c r="D180" s="125">
        <f>D176+D177-D178+D179</f>
        <v>0</v>
      </c>
      <c r="E180" s="126">
        <f>E176+E177-E178+E179</f>
        <v>0</v>
      </c>
      <c r="F180" s="127" t="s">
        <v>69</v>
      </c>
      <c r="G180" s="74"/>
      <c r="H180" s="125">
        <f>H176+H177-H178+H179</f>
        <v>0</v>
      </c>
      <c r="I180" s="126">
        <f>I176+I177-I178+I179</f>
        <v>0</v>
      </c>
      <c r="J180" s="128" t="s">
        <v>69</v>
      </c>
      <c r="K180" s="72"/>
    </row>
    <row r="181" spans="1:11" ht="7.5" customHeight="1" thickBot="1" x14ac:dyDescent="0.25">
      <c r="A181" s="72"/>
      <c r="B181" s="397"/>
      <c r="C181" s="72"/>
      <c r="D181" s="109"/>
      <c r="E181" s="2"/>
      <c r="F181" s="49"/>
      <c r="G181" s="74"/>
      <c r="H181" s="109"/>
      <c r="I181" s="2"/>
      <c r="J181" s="2"/>
      <c r="K181" s="72"/>
    </row>
    <row r="182" spans="1:11" ht="13.5" customHeight="1" thickBot="1" x14ac:dyDescent="0.25">
      <c r="A182" s="72"/>
      <c r="B182" s="398"/>
      <c r="C182" s="72"/>
      <c r="D182" s="348">
        <f>D180+E180</f>
        <v>0</v>
      </c>
      <c r="E182" s="323"/>
      <c r="F182" s="163" t="s">
        <v>70</v>
      </c>
      <c r="G182" s="72"/>
      <c r="H182" s="348">
        <f>H180+I180</f>
        <v>0</v>
      </c>
      <c r="I182" s="323"/>
      <c r="J182" s="163" t="s">
        <v>70</v>
      </c>
      <c r="K182" s="72"/>
    </row>
    <row r="183" spans="1:11" ht="3.75" customHeight="1" thickBot="1" x14ac:dyDescent="0.25">
      <c r="A183" s="72"/>
      <c r="B183" s="129"/>
      <c r="C183" s="72"/>
      <c r="D183" s="2"/>
      <c r="E183" s="2"/>
      <c r="F183" s="2"/>
      <c r="G183" s="72"/>
      <c r="H183" s="2"/>
      <c r="I183" s="2"/>
      <c r="J183" s="2"/>
      <c r="K183" s="72"/>
    </row>
    <row r="184" spans="1:11" ht="13.5" customHeight="1" thickBot="1" x14ac:dyDescent="0.25">
      <c r="A184" s="72"/>
      <c r="B184" s="393" t="s">
        <v>147</v>
      </c>
      <c r="C184" s="72"/>
      <c r="D184" s="349" t="s">
        <v>149</v>
      </c>
      <c r="E184" s="350"/>
      <c r="F184" s="350"/>
      <c r="G184" s="72"/>
      <c r="H184" s="349" t="s">
        <v>149</v>
      </c>
      <c r="I184" s="350"/>
      <c r="J184" s="350"/>
      <c r="K184" s="72"/>
    </row>
    <row r="185" spans="1:11" ht="12.75" customHeight="1" x14ac:dyDescent="0.2">
      <c r="A185" s="72"/>
      <c r="B185" s="394"/>
      <c r="C185" s="72"/>
      <c r="D185" s="117">
        <v>0</v>
      </c>
      <c r="E185" s="118">
        <v>0</v>
      </c>
      <c r="F185" s="120" t="s">
        <v>134</v>
      </c>
      <c r="G185" s="72"/>
      <c r="H185" s="46">
        <f>D189</f>
        <v>0</v>
      </c>
      <c r="I185" s="47">
        <f>E189</f>
        <v>0</v>
      </c>
      <c r="J185" s="120" t="s">
        <v>65</v>
      </c>
      <c r="K185" s="72"/>
    </row>
    <row r="186" spans="1:11" ht="12.75" customHeight="1" x14ac:dyDescent="0.2">
      <c r="A186" s="72"/>
      <c r="B186" s="394"/>
      <c r="C186" s="72"/>
      <c r="D186" s="167">
        <v>0</v>
      </c>
      <c r="E186" s="168">
        <v>0</v>
      </c>
      <c r="F186" s="121" t="s">
        <v>66</v>
      </c>
      <c r="G186" s="74"/>
      <c r="H186" s="167">
        <v>0</v>
      </c>
      <c r="I186" s="168">
        <v>0</v>
      </c>
      <c r="J186" s="121" t="s">
        <v>66</v>
      </c>
      <c r="K186" s="74"/>
    </row>
    <row r="187" spans="1:11" ht="12.75" customHeight="1" x14ac:dyDescent="0.2">
      <c r="A187" s="72"/>
      <c r="B187" s="394"/>
      <c r="C187" s="72"/>
      <c r="D187" s="123">
        <v>0</v>
      </c>
      <c r="E187" s="124">
        <v>0</v>
      </c>
      <c r="F187" s="121" t="s">
        <v>67</v>
      </c>
      <c r="G187" s="74"/>
      <c r="H187" s="123">
        <v>0</v>
      </c>
      <c r="I187" s="124">
        <v>0</v>
      </c>
      <c r="J187" s="121" t="s">
        <v>67</v>
      </c>
      <c r="K187" s="72"/>
    </row>
    <row r="188" spans="1:11" ht="12.75" customHeight="1" x14ac:dyDescent="0.2">
      <c r="A188" s="72"/>
      <c r="B188" s="394"/>
      <c r="C188" s="72"/>
      <c r="D188" s="167">
        <v>0</v>
      </c>
      <c r="E188" s="168">
        <v>0</v>
      </c>
      <c r="F188" s="121" t="s">
        <v>68</v>
      </c>
      <c r="G188" s="74"/>
      <c r="H188" s="167">
        <v>0</v>
      </c>
      <c r="I188" s="168">
        <v>0</v>
      </c>
      <c r="J188" s="121" t="s">
        <v>68</v>
      </c>
      <c r="K188" s="72"/>
    </row>
    <row r="189" spans="1:11" ht="13.5" customHeight="1" thickBot="1" x14ac:dyDescent="0.25">
      <c r="A189" s="72"/>
      <c r="B189" s="394"/>
      <c r="C189" s="72"/>
      <c r="D189" s="125">
        <f>D185+D186-D187+D188</f>
        <v>0</v>
      </c>
      <c r="E189" s="126">
        <f>E185+E186-E187+E188</f>
        <v>0</v>
      </c>
      <c r="F189" s="127" t="s">
        <v>69</v>
      </c>
      <c r="G189" s="74"/>
      <c r="H189" s="125">
        <f>H185+H186-H187+H188</f>
        <v>0</v>
      </c>
      <c r="I189" s="126">
        <f>I185+I186-I187+I188</f>
        <v>0</v>
      </c>
      <c r="J189" s="127" t="s">
        <v>69</v>
      </c>
      <c r="K189" s="72"/>
    </row>
    <row r="190" spans="1:11" ht="7.5" customHeight="1" thickBot="1" x14ac:dyDescent="0.25">
      <c r="A190" s="72"/>
      <c r="B190" s="394"/>
      <c r="C190" s="72"/>
      <c r="D190" s="2"/>
      <c r="E190" s="2"/>
      <c r="F190" s="49"/>
      <c r="G190" s="74"/>
      <c r="H190" s="2"/>
      <c r="I190" s="2"/>
      <c r="J190" s="49"/>
      <c r="K190" s="72"/>
    </row>
    <row r="191" spans="1:11" ht="13.5" customHeight="1" thickBot="1" x14ac:dyDescent="0.25">
      <c r="A191" s="72"/>
      <c r="B191" s="395"/>
      <c r="C191" s="72"/>
      <c r="D191" s="348">
        <f>D189+E189</f>
        <v>0</v>
      </c>
      <c r="E191" s="323"/>
      <c r="F191" s="164" t="s">
        <v>70</v>
      </c>
      <c r="G191" s="74"/>
      <c r="H191" s="348">
        <f>H189+I189</f>
        <v>0</v>
      </c>
      <c r="I191" s="323"/>
      <c r="J191" s="164" t="s">
        <v>70</v>
      </c>
      <c r="K191" s="72"/>
    </row>
    <row r="192" spans="1:11" ht="3.75" customHeight="1" thickBot="1" x14ac:dyDescent="0.25">
      <c r="A192" s="72"/>
      <c r="B192" s="130"/>
      <c r="C192" s="48"/>
      <c r="D192" s="2"/>
      <c r="E192" s="2"/>
      <c r="F192" s="106"/>
      <c r="G192" s="48"/>
      <c r="H192" s="2"/>
      <c r="I192" s="2"/>
      <c r="J192" s="107"/>
      <c r="K192" s="72"/>
    </row>
    <row r="193" spans="1:11" ht="12.75" customHeight="1" x14ac:dyDescent="0.2">
      <c r="A193" s="72"/>
      <c r="B193" s="390" t="s">
        <v>136</v>
      </c>
      <c r="C193" s="73"/>
      <c r="D193" s="373"/>
      <c r="E193" s="374"/>
      <c r="F193" s="374"/>
      <c r="G193" s="73"/>
      <c r="H193" s="367" t="s">
        <v>139</v>
      </c>
      <c r="I193" s="367"/>
      <c r="J193" s="368"/>
      <c r="K193" s="72"/>
    </row>
    <row r="194" spans="1:11" ht="12.75" customHeight="1" x14ac:dyDescent="0.2">
      <c r="A194" s="72"/>
      <c r="B194" s="391"/>
      <c r="C194" s="72"/>
      <c r="D194" s="375"/>
      <c r="E194" s="376"/>
      <c r="F194" s="376"/>
      <c r="G194" s="72"/>
      <c r="H194" s="369"/>
      <c r="I194" s="369"/>
      <c r="J194" s="370"/>
      <c r="K194" s="72"/>
    </row>
    <row r="195" spans="1:11" ht="12.75" customHeight="1" x14ac:dyDescent="0.2">
      <c r="A195" s="72"/>
      <c r="B195" s="391"/>
      <c r="C195" s="72"/>
      <c r="D195" s="375"/>
      <c r="E195" s="376"/>
      <c r="F195" s="376"/>
      <c r="G195" s="72"/>
      <c r="H195" s="369"/>
      <c r="I195" s="369"/>
      <c r="J195" s="370"/>
      <c r="K195" s="72"/>
    </row>
    <row r="196" spans="1:11" ht="12.75" customHeight="1" x14ac:dyDescent="0.2">
      <c r="A196" s="72"/>
      <c r="B196" s="391"/>
      <c r="C196" s="72"/>
      <c r="D196" s="375"/>
      <c r="E196" s="376"/>
      <c r="F196" s="376"/>
      <c r="G196" s="72"/>
      <c r="H196" s="369"/>
      <c r="I196" s="369"/>
      <c r="J196" s="370"/>
      <c r="K196" s="72"/>
    </row>
    <row r="197" spans="1:11" ht="30.75" customHeight="1" thickBot="1" x14ac:dyDescent="0.25">
      <c r="A197" s="72"/>
      <c r="B197" s="392"/>
      <c r="C197" s="131"/>
      <c r="D197" s="377"/>
      <c r="E197" s="378"/>
      <c r="F197" s="378"/>
      <c r="G197" s="131"/>
      <c r="H197" s="371"/>
      <c r="I197" s="371"/>
      <c r="J197" s="372"/>
      <c r="K197" s="72"/>
    </row>
    <row r="198" spans="1:11" ht="3.75" customHeight="1" thickBot="1" x14ac:dyDescent="0.25">
      <c r="A198" s="132"/>
      <c r="B198" s="61"/>
      <c r="C198" s="4"/>
      <c r="D198" s="4"/>
      <c r="E198" s="4"/>
      <c r="F198" s="4"/>
      <c r="G198" s="4"/>
      <c r="H198" s="4"/>
      <c r="I198" s="4"/>
      <c r="J198" s="4"/>
      <c r="K198" s="132"/>
    </row>
    <row r="199" spans="1:11" ht="26.25" customHeight="1" thickBot="1" x14ac:dyDescent="0.25">
      <c r="A199" s="72"/>
      <c r="B199" s="379" t="s">
        <v>157</v>
      </c>
      <c r="C199" s="380"/>
      <c r="D199" s="380"/>
      <c r="E199" s="380"/>
      <c r="F199" s="380"/>
      <c r="G199" s="380"/>
      <c r="H199" s="380"/>
      <c r="I199" s="380"/>
      <c r="J199" s="381"/>
      <c r="K199" s="72"/>
    </row>
    <row r="200" spans="1:11" ht="3.75" customHeight="1" thickBot="1" x14ac:dyDescent="0.25">
      <c r="A200" s="132"/>
      <c r="B200" s="61"/>
      <c r="C200" s="4"/>
      <c r="D200" s="4"/>
      <c r="E200" s="4"/>
      <c r="F200" s="4"/>
      <c r="G200" s="4"/>
      <c r="H200" s="4"/>
      <c r="I200" s="4"/>
      <c r="J200" s="4"/>
      <c r="K200" s="132"/>
    </row>
    <row r="201" spans="1:11" ht="12.75" customHeight="1" x14ac:dyDescent="0.2">
      <c r="A201" s="72"/>
      <c r="B201" s="382" t="s">
        <v>71</v>
      </c>
      <c r="C201" s="72"/>
      <c r="D201" s="384"/>
      <c r="E201" s="385"/>
      <c r="F201" s="386"/>
      <c r="G201" s="72"/>
      <c r="H201" s="384"/>
      <c r="I201" s="385"/>
      <c r="J201" s="386"/>
      <c r="K201" s="72"/>
    </row>
    <row r="202" spans="1:11" ht="12.75" customHeight="1" x14ac:dyDescent="0.2">
      <c r="A202" s="72"/>
      <c r="B202" s="382"/>
      <c r="C202" s="72"/>
      <c r="D202" s="384"/>
      <c r="E202" s="385"/>
      <c r="F202" s="386"/>
      <c r="G202" s="72"/>
      <c r="H202" s="384"/>
      <c r="I202" s="385"/>
      <c r="J202" s="386"/>
      <c r="K202" s="72"/>
    </row>
    <row r="203" spans="1:11" ht="12.75" customHeight="1" x14ac:dyDescent="0.2">
      <c r="A203" s="72"/>
      <c r="B203" s="382"/>
      <c r="C203" s="72"/>
      <c r="D203" s="384"/>
      <c r="E203" s="385"/>
      <c r="F203" s="386"/>
      <c r="G203" s="72"/>
      <c r="H203" s="384"/>
      <c r="I203" s="385"/>
      <c r="J203" s="386"/>
      <c r="K203" s="72"/>
    </row>
    <row r="204" spans="1:11" ht="12.75" customHeight="1" x14ac:dyDescent="0.2">
      <c r="A204" s="72"/>
      <c r="B204" s="382"/>
      <c r="C204" s="72"/>
      <c r="D204" s="384"/>
      <c r="E204" s="385"/>
      <c r="F204" s="386"/>
      <c r="G204" s="72"/>
      <c r="H204" s="384"/>
      <c r="I204" s="385"/>
      <c r="J204" s="386"/>
      <c r="K204" s="72"/>
    </row>
    <row r="205" spans="1:11" ht="30.75" customHeight="1" thickBot="1" x14ac:dyDescent="0.25">
      <c r="A205" s="72"/>
      <c r="B205" s="383"/>
      <c r="C205" s="131"/>
      <c r="D205" s="387"/>
      <c r="E205" s="388"/>
      <c r="F205" s="389"/>
      <c r="G205" s="131"/>
      <c r="H205" s="387"/>
      <c r="I205" s="388"/>
      <c r="J205" s="389"/>
      <c r="K205" s="72"/>
    </row>
    <row r="206" spans="1:11" ht="3.75" customHeight="1" thickBot="1" x14ac:dyDescent="0.25">
      <c r="A206" s="94"/>
      <c r="B206" s="59"/>
      <c r="C206" s="59"/>
      <c r="D206" s="59"/>
      <c r="E206" s="59"/>
      <c r="F206" s="59"/>
      <c r="G206" s="59"/>
      <c r="H206" s="59"/>
      <c r="I206" s="59"/>
      <c r="J206" s="59"/>
      <c r="K206" s="95"/>
    </row>
    <row r="207" spans="1:11" ht="16.5" customHeight="1" x14ac:dyDescent="0.2">
      <c r="A207" s="360"/>
      <c r="B207" s="361"/>
      <c r="C207" s="361"/>
      <c r="D207" s="361"/>
      <c r="E207" s="361"/>
      <c r="F207" s="361"/>
      <c r="G207" s="361"/>
      <c r="H207" s="361"/>
      <c r="I207" s="361"/>
      <c r="J207" s="361"/>
      <c r="K207" s="107"/>
    </row>
    <row r="208" spans="1:11" ht="16.5" customHeight="1" x14ac:dyDescent="0.2">
      <c r="A208" s="362"/>
      <c r="B208" s="363"/>
      <c r="C208" s="363"/>
      <c r="D208" s="363"/>
      <c r="E208" s="363"/>
      <c r="F208" s="363"/>
      <c r="G208" s="363"/>
      <c r="H208" s="363"/>
      <c r="I208" s="363"/>
      <c r="J208" s="363"/>
      <c r="K208" s="49"/>
    </row>
    <row r="209" spans="1:11" ht="15.75" customHeight="1" x14ac:dyDescent="0.2">
      <c r="A209" s="362"/>
      <c r="B209" s="363"/>
      <c r="C209" s="363"/>
      <c r="D209" s="363"/>
      <c r="E209" s="363"/>
      <c r="F209" s="363"/>
      <c r="G209" s="363"/>
      <c r="H209" s="363"/>
      <c r="I209" s="363"/>
      <c r="J209" s="363"/>
      <c r="K209" s="49"/>
    </row>
    <row r="210" spans="1:11" ht="6" hidden="1" customHeight="1" x14ac:dyDescent="0.2">
      <c r="A210" s="362"/>
      <c r="B210" s="363"/>
      <c r="C210" s="363"/>
      <c r="D210" s="363"/>
      <c r="E210" s="363"/>
      <c r="F210" s="363"/>
      <c r="G210" s="363"/>
      <c r="H210" s="363"/>
      <c r="I210" s="363"/>
      <c r="J210" s="363"/>
      <c r="K210" s="49"/>
    </row>
    <row r="211" spans="1:11" x14ac:dyDescent="0.2">
      <c r="A211" s="362"/>
      <c r="B211" s="363"/>
      <c r="C211" s="363"/>
      <c r="D211" s="363"/>
      <c r="E211" s="363"/>
      <c r="F211" s="363"/>
      <c r="G211" s="363"/>
      <c r="H211" s="363"/>
      <c r="I211" s="363"/>
      <c r="J211" s="363"/>
      <c r="K211" s="49"/>
    </row>
    <row r="212" spans="1:11" x14ac:dyDescent="0.2">
      <c r="A212" s="362"/>
      <c r="B212" s="363"/>
      <c r="C212" s="363"/>
      <c r="D212" s="363"/>
      <c r="E212" s="363"/>
      <c r="F212" s="363"/>
      <c r="G212" s="363"/>
      <c r="H212" s="363"/>
      <c r="I212" s="363"/>
      <c r="J212" s="363"/>
      <c r="K212" s="49"/>
    </row>
    <row r="213" spans="1:11" ht="12.75" customHeight="1" thickBot="1" x14ac:dyDescent="0.25">
      <c r="A213" s="364"/>
      <c r="B213" s="365"/>
      <c r="C213" s="365"/>
      <c r="D213" s="365"/>
      <c r="E213" s="365"/>
      <c r="F213" s="365"/>
      <c r="G213" s="365"/>
      <c r="H213" s="365"/>
      <c r="I213" s="365"/>
      <c r="J213" s="365"/>
      <c r="K213" s="115"/>
    </row>
    <row r="214" spans="1:11" ht="3" customHeight="1" x14ac:dyDescent="0.2"/>
    <row r="215" spans="1:11" ht="2.25" customHeight="1" x14ac:dyDescent="0.2"/>
  </sheetData>
  <sheetProtection algorithmName="SHA-512" hashValue="2KZv319bejyffsEjqtcZIJfuGy0zo8YvzcT4i22YyfG4PqqbYbPYhxGuJhNQouyugNxYFxbW/D/fSn5dKLb2ig==" saltValue="7v22fw7IqW914NmZNSny/A==" spinCount="100000" sheet="1" objects="1" scenarios="1" selectLockedCells="1"/>
  <mergeCells count="94">
    <mergeCell ref="A207:J213"/>
    <mergeCell ref="D184:F184"/>
    <mergeCell ref="B160:B173"/>
    <mergeCell ref="H193:J197"/>
    <mergeCell ref="D193:F197"/>
    <mergeCell ref="B199:J199"/>
    <mergeCell ref="B201:B205"/>
    <mergeCell ref="D201:F205"/>
    <mergeCell ref="H201:J205"/>
    <mergeCell ref="B193:B197"/>
    <mergeCell ref="B184:B191"/>
    <mergeCell ref="B175:B182"/>
    <mergeCell ref="H191:I191"/>
    <mergeCell ref="D182:E182"/>
    <mergeCell ref="D191:E191"/>
    <mergeCell ref="D175:F175"/>
    <mergeCell ref="H182:I182"/>
    <mergeCell ref="H184:J184"/>
    <mergeCell ref="B141:B142"/>
    <mergeCell ref="B2:B3"/>
    <mergeCell ref="D2:E3"/>
    <mergeCell ref="F2:F3"/>
    <mergeCell ref="F5:F10"/>
    <mergeCell ref="F31:F38"/>
    <mergeCell ref="D13:E13"/>
    <mergeCell ref="F14:F27"/>
    <mergeCell ref="D30:E30"/>
    <mergeCell ref="B12:J12"/>
    <mergeCell ref="D139:F139"/>
    <mergeCell ref="J42:J49"/>
    <mergeCell ref="H138:J138"/>
    <mergeCell ref="D136:F136"/>
    <mergeCell ref="J31:J38"/>
    <mergeCell ref="D156:F156"/>
    <mergeCell ref="D116:E116"/>
    <mergeCell ref="F42:F49"/>
    <mergeCell ref="D76:E76"/>
    <mergeCell ref="D91:E91"/>
    <mergeCell ref="J53:J61"/>
    <mergeCell ref="H102:I102"/>
    <mergeCell ref="J103:J113"/>
    <mergeCell ref="H116:I116"/>
    <mergeCell ref="D153:F153"/>
    <mergeCell ref="D52:E52"/>
    <mergeCell ref="H52:I52"/>
    <mergeCell ref="H152:J152"/>
    <mergeCell ref="D149:F149"/>
    <mergeCell ref="D154:F154"/>
    <mergeCell ref="F65:F73"/>
    <mergeCell ref="D64:E64"/>
    <mergeCell ref="D41:E41"/>
    <mergeCell ref="H76:I76"/>
    <mergeCell ref="H136:J136"/>
    <mergeCell ref="F53:F61"/>
    <mergeCell ref="F77:F88"/>
    <mergeCell ref="D142:F142"/>
    <mergeCell ref="F92:F99"/>
    <mergeCell ref="H151:J151"/>
    <mergeCell ref="D102:E102"/>
    <mergeCell ref="H146:J146"/>
    <mergeCell ref="F117:F127"/>
    <mergeCell ref="H139:J139"/>
    <mergeCell ref="H141:J141"/>
    <mergeCell ref="H142:J142"/>
    <mergeCell ref="D147:F147"/>
    <mergeCell ref="D151:F151"/>
    <mergeCell ref="D150:F150"/>
    <mergeCell ref="D141:F141"/>
    <mergeCell ref="D146:F146"/>
    <mergeCell ref="D137:F137"/>
    <mergeCell ref="H2:I3"/>
    <mergeCell ref="H13:I13"/>
    <mergeCell ref="H30:I30"/>
    <mergeCell ref="H41:I41"/>
    <mergeCell ref="H156:J156"/>
    <mergeCell ref="J77:J88"/>
    <mergeCell ref="H91:I91"/>
    <mergeCell ref="J92:J99"/>
    <mergeCell ref="J117:J127"/>
    <mergeCell ref="H153:J153"/>
    <mergeCell ref="H147:J147"/>
    <mergeCell ref="J2:J3"/>
    <mergeCell ref="J5:J10"/>
    <mergeCell ref="J14:J27"/>
    <mergeCell ref="H64:I64"/>
    <mergeCell ref="J65:J73"/>
    <mergeCell ref="H154:J154"/>
    <mergeCell ref="H150:J150"/>
    <mergeCell ref="H137:J137"/>
    <mergeCell ref="H175:J175"/>
    <mergeCell ref="F103:F113"/>
    <mergeCell ref="D138:F138"/>
    <mergeCell ref="H149:J149"/>
    <mergeCell ref="D152:F152"/>
  </mergeCells>
  <phoneticPr fontId="0" type="noConversion"/>
  <conditionalFormatting sqref="D141 H141">
    <cfRule type="cellIs" dxfId="47" priority="17" stopIfTrue="1" operator="equal">
      <formula>"Mark Contábil Informa:"</formula>
    </cfRule>
    <cfRule type="cellIs" dxfId="46" priority="18" stopIfTrue="1" operator="equal">
      <formula>"Mark Contábil Informa:"</formula>
    </cfRule>
    <cfRule type="cellIs" dxfId="45" priority="19" stopIfTrue="1" operator="equal">
      <formula>"Mark Contábil Informa:"</formula>
    </cfRule>
  </conditionalFormatting>
  <conditionalFormatting sqref="D142 H142">
    <cfRule type="cellIs" dxfId="44" priority="14" stopIfTrue="1" operator="equal">
      <formula>"Atenção - Resultado Mensal Negativo"</formula>
    </cfRule>
    <cfRule type="cellIs" dxfId="43" priority="15" stopIfTrue="1" operator="equal">
      <formula>"Parabéns - Resultado Mensal Positivo"</formula>
    </cfRule>
    <cfRule type="cellIs" dxfId="42" priority="16" stopIfTrue="1" operator="equal">
      <formula>"Nem Positivo nem Negativo - No Limite"</formula>
    </cfRule>
  </conditionalFormatting>
  <conditionalFormatting sqref="D156 H156">
    <cfRule type="cellIs" dxfId="41" priority="12" stopIfTrue="1" operator="equal">
      <formula>"Parabéns - Meta cumprida"</formula>
    </cfRule>
    <cfRule type="cellIs" dxfId="40" priority="13" stopIfTrue="1" operator="equal">
      <formula>"Atenção - Meta não cumprida"</formula>
    </cfRule>
  </conditionalFormatting>
  <printOptions horizontalCentered="1"/>
  <pageMargins left="0.59055118110236227" right="0.39370078740157483" top="0.39370078740157483" bottom="0.39370078740157483" header="0.51181102362204722" footer="0.51181102362204722"/>
  <pageSetup paperSize="9" scale="54" fitToWidth="2" orientation="portrait" verticalDpi="300" r:id="rId1"/>
  <headerFooter alignWithMargins="0"/>
  <rowBreaks count="1" manualBreakCount="1">
    <brk id="100" max="16383" man="1"/>
  </row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F42DC0-4B7A-4EF4-BC22-1FACB18B8D2A}">
  <dimension ref="A1:K215"/>
  <sheetViews>
    <sheetView showGridLines="0" zoomScale="80" zoomScaleNormal="80" zoomScaleSheetLayoutView="100" workbookViewId="0">
      <pane ySplit="4" topLeftCell="A5" activePane="bottomLeft" state="frozen"/>
      <selection sqref="A1:M1"/>
      <selection pane="bottomLeft"/>
    </sheetView>
  </sheetViews>
  <sheetFormatPr defaultColWidth="0.28515625" defaultRowHeight="12.75" customHeight="1" zeroHeight="1" x14ac:dyDescent="0.2"/>
  <cols>
    <col min="1" max="1" width="0.5703125" style="71" customWidth="1"/>
    <col min="2" max="2" width="52.7109375" style="71" bestFit="1" customWidth="1"/>
    <col min="3" max="3" width="0.7109375" style="71" customWidth="1"/>
    <col min="4" max="4" width="18.7109375" style="71" bestFit="1" customWidth="1"/>
    <col min="5" max="5" width="18.7109375" style="71" customWidth="1"/>
    <col min="6" max="6" width="18" style="71" customWidth="1"/>
    <col min="7" max="7" width="0.7109375" style="71" customWidth="1"/>
    <col min="8" max="8" width="18.7109375" style="71" bestFit="1" customWidth="1"/>
    <col min="9" max="9" width="18.7109375" style="71" customWidth="1"/>
    <col min="10" max="10" width="18" style="71" customWidth="1"/>
    <col min="11" max="11" width="0.7109375" style="71" customWidth="1"/>
    <col min="12" max="255" width="0" style="71" hidden="1" customWidth="1"/>
    <col min="256" max="16384" width="0.28515625" style="71"/>
  </cols>
  <sheetData>
    <row r="1" spans="1:11" ht="3.75" customHeight="1" thickBot="1" x14ac:dyDescent="0.25">
      <c r="A1" s="69"/>
      <c r="B1" s="48"/>
      <c r="C1" s="48"/>
      <c r="D1" s="48"/>
      <c r="E1" s="48"/>
      <c r="F1" s="48"/>
      <c r="G1" s="70"/>
      <c r="H1" s="48"/>
      <c r="I1" s="48"/>
      <c r="J1" s="48"/>
      <c r="K1" s="70"/>
    </row>
    <row r="2" spans="1:11" ht="21.75" customHeight="1" x14ac:dyDescent="0.2">
      <c r="A2" s="72"/>
      <c r="B2" s="352" t="s">
        <v>158</v>
      </c>
      <c r="C2" s="73"/>
      <c r="D2" s="310" t="s">
        <v>83</v>
      </c>
      <c r="E2" s="354"/>
      <c r="F2" s="327"/>
      <c r="G2" s="70"/>
      <c r="H2" s="310" t="s">
        <v>84</v>
      </c>
      <c r="I2" s="354"/>
      <c r="J2" s="327"/>
      <c r="K2" s="74"/>
    </row>
    <row r="3" spans="1:11" ht="19.5" customHeight="1" thickBot="1" x14ac:dyDescent="0.25">
      <c r="A3" s="72"/>
      <c r="B3" s="353"/>
      <c r="C3" s="72"/>
      <c r="D3" s="355"/>
      <c r="E3" s="356"/>
      <c r="F3" s="328"/>
      <c r="G3" s="74"/>
      <c r="H3" s="355"/>
      <c r="I3" s="356"/>
      <c r="J3" s="328"/>
      <c r="K3" s="74"/>
    </row>
    <row r="4" spans="1:11" s="76" customFormat="1" ht="13.5" thickBot="1" x14ac:dyDescent="0.25">
      <c r="A4" s="72"/>
      <c r="B4" s="133" t="s">
        <v>97</v>
      </c>
      <c r="C4" s="72"/>
      <c r="D4" s="134" t="str">
        <f>'Página Inicial'!C6</f>
        <v>Nome Esposa</v>
      </c>
      <c r="E4" s="134" t="str">
        <f>'Página Inicial'!F6</f>
        <v>Nome Esposo</v>
      </c>
      <c r="F4" s="75" t="s">
        <v>1</v>
      </c>
      <c r="G4" s="74"/>
      <c r="H4" s="134" t="str">
        <f>D4</f>
        <v>Nome Esposa</v>
      </c>
      <c r="I4" s="134" t="str">
        <f>E4</f>
        <v>Nome Esposo</v>
      </c>
      <c r="J4" s="135" t="s">
        <v>1</v>
      </c>
      <c r="K4" s="74"/>
    </row>
    <row r="5" spans="1:11" ht="12.75" customHeight="1" x14ac:dyDescent="0.2">
      <c r="A5" s="72"/>
      <c r="B5" s="77" t="s">
        <v>103</v>
      </c>
      <c r="C5" s="72"/>
      <c r="D5" s="78"/>
      <c r="E5" s="79"/>
      <c r="F5" s="329"/>
      <c r="G5" s="74"/>
      <c r="H5" s="78"/>
      <c r="I5" s="79"/>
      <c r="J5" s="329"/>
      <c r="K5" s="74"/>
    </row>
    <row r="6" spans="1:11" x14ac:dyDescent="0.2">
      <c r="A6" s="72"/>
      <c r="B6" s="77" t="s">
        <v>104</v>
      </c>
      <c r="C6" s="72"/>
      <c r="D6" s="80"/>
      <c r="E6" s="79"/>
      <c r="F6" s="330"/>
      <c r="G6" s="74"/>
      <c r="H6" s="80"/>
      <c r="I6" s="79"/>
      <c r="J6" s="330"/>
      <c r="K6" s="74"/>
    </row>
    <row r="7" spans="1:11" x14ac:dyDescent="0.2">
      <c r="A7" s="72"/>
      <c r="B7" s="77" t="s">
        <v>105</v>
      </c>
      <c r="C7" s="72"/>
      <c r="D7" s="80"/>
      <c r="E7" s="81"/>
      <c r="F7" s="330"/>
      <c r="G7" s="74"/>
      <c r="H7" s="80"/>
      <c r="I7" s="81"/>
      <c r="J7" s="330"/>
      <c r="K7" s="74"/>
    </row>
    <row r="8" spans="1:11" x14ac:dyDescent="0.2">
      <c r="A8" s="72"/>
      <c r="B8" s="82"/>
      <c r="C8" s="72"/>
      <c r="D8" s="80"/>
      <c r="E8" s="81"/>
      <c r="F8" s="330"/>
      <c r="G8" s="74"/>
      <c r="H8" s="80"/>
      <c r="I8" s="81"/>
      <c r="J8" s="330"/>
      <c r="K8" s="74"/>
    </row>
    <row r="9" spans="1:11" ht="13.5" thickBot="1" x14ac:dyDescent="0.25">
      <c r="A9" s="72"/>
      <c r="B9" s="82"/>
      <c r="C9" s="72"/>
      <c r="D9" s="83"/>
      <c r="E9" s="84"/>
      <c r="F9" s="330"/>
      <c r="G9" s="74"/>
      <c r="H9" s="83"/>
      <c r="I9" s="84"/>
      <c r="J9" s="330"/>
      <c r="K9" s="74"/>
    </row>
    <row r="10" spans="1:11" ht="13.5" thickBot="1" x14ac:dyDescent="0.25">
      <c r="A10" s="72"/>
      <c r="B10" s="85" t="s">
        <v>2</v>
      </c>
      <c r="C10" s="72"/>
      <c r="D10" s="86"/>
      <c r="E10" s="87"/>
      <c r="F10" s="328"/>
      <c r="G10" s="74"/>
      <c r="H10" s="86"/>
      <c r="I10" s="87"/>
      <c r="J10" s="328"/>
      <c r="K10" s="74"/>
    </row>
    <row r="11" spans="1:11" ht="13.5" thickBot="1" x14ac:dyDescent="0.25">
      <c r="A11" s="72"/>
      <c r="B11" s="136" t="s">
        <v>3</v>
      </c>
      <c r="C11" s="72"/>
      <c r="D11" s="137">
        <f>D5+D6+D7+D8+D9-D10</f>
        <v>0</v>
      </c>
      <c r="E11" s="137">
        <f>E5+E6+E7+E8+E9-E10</f>
        <v>0</v>
      </c>
      <c r="F11" s="138">
        <f>D11+E11</f>
        <v>0</v>
      </c>
      <c r="G11" s="74"/>
      <c r="H11" s="137">
        <f>H5+H6+H7+H8+H9-H10</f>
        <v>0</v>
      </c>
      <c r="I11" s="137">
        <f>I5+I6+I7+I8+I9-I10</f>
        <v>0</v>
      </c>
      <c r="J11" s="138">
        <f>H11+I11</f>
        <v>0</v>
      </c>
      <c r="K11" s="74"/>
    </row>
    <row r="12" spans="1:11" ht="19.5" customHeight="1" thickBot="1" x14ac:dyDescent="0.25">
      <c r="A12" s="72"/>
      <c r="B12" s="357" t="s">
        <v>4</v>
      </c>
      <c r="C12" s="358"/>
      <c r="D12" s="358"/>
      <c r="E12" s="358"/>
      <c r="F12" s="358"/>
      <c r="G12" s="358"/>
      <c r="H12" s="358"/>
      <c r="I12" s="358"/>
      <c r="J12" s="359"/>
      <c r="K12" s="74"/>
    </row>
    <row r="13" spans="1:11" ht="26.25" thickBot="1" x14ac:dyDescent="0.25">
      <c r="A13" s="72"/>
      <c r="B13" s="256" t="s">
        <v>5</v>
      </c>
      <c r="C13" s="69"/>
      <c r="D13" s="314" t="s">
        <v>121</v>
      </c>
      <c r="E13" s="315"/>
      <c r="F13" s="135" t="s">
        <v>6</v>
      </c>
      <c r="G13" s="70"/>
      <c r="H13" s="314" t="s">
        <v>121</v>
      </c>
      <c r="I13" s="315"/>
      <c r="J13" s="135" t="s">
        <v>6</v>
      </c>
      <c r="K13" s="74"/>
    </row>
    <row r="14" spans="1:11" ht="12.75" customHeight="1" x14ac:dyDescent="0.2">
      <c r="A14" s="72"/>
      <c r="B14" s="88" t="s">
        <v>7</v>
      </c>
      <c r="C14" s="89"/>
      <c r="D14" s="90"/>
      <c r="E14" s="79"/>
      <c r="F14" s="304" t="str">
        <f>IF(F28=0,"",F28/F130)</f>
        <v/>
      </c>
      <c r="G14" s="74"/>
      <c r="H14" s="90"/>
      <c r="I14" s="79"/>
      <c r="J14" s="304" t="str">
        <f>IF(J28=0,"",J28/J130)</f>
        <v/>
      </c>
      <c r="K14" s="74"/>
    </row>
    <row r="15" spans="1:11" ht="12.75" customHeight="1" x14ac:dyDescent="0.2">
      <c r="A15" s="72"/>
      <c r="B15" s="77" t="s">
        <v>8</v>
      </c>
      <c r="C15" s="89"/>
      <c r="D15" s="91"/>
      <c r="E15" s="92"/>
      <c r="F15" s="305"/>
      <c r="G15" s="74"/>
      <c r="H15" s="91"/>
      <c r="I15" s="92"/>
      <c r="J15" s="305"/>
      <c r="K15" s="74"/>
    </row>
    <row r="16" spans="1:11" ht="12.75" customHeight="1" x14ac:dyDescent="0.2">
      <c r="A16" s="72"/>
      <c r="B16" s="77" t="s">
        <v>9</v>
      </c>
      <c r="C16" s="89"/>
      <c r="D16" s="90"/>
      <c r="E16" s="79"/>
      <c r="F16" s="305"/>
      <c r="G16" s="74"/>
      <c r="H16" s="90"/>
      <c r="I16" s="79"/>
      <c r="J16" s="305"/>
      <c r="K16" s="74"/>
    </row>
    <row r="17" spans="1:11" ht="12.75" customHeight="1" x14ac:dyDescent="0.2">
      <c r="A17" s="72"/>
      <c r="B17" s="77" t="s">
        <v>10</v>
      </c>
      <c r="C17" s="89"/>
      <c r="D17" s="90"/>
      <c r="E17" s="79"/>
      <c r="F17" s="305"/>
      <c r="G17" s="74"/>
      <c r="H17" s="90"/>
      <c r="I17" s="79"/>
      <c r="J17" s="305"/>
      <c r="K17" s="74"/>
    </row>
    <row r="18" spans="1:11" ht="12.75" customHeight="1" x14ac:dyDescent="0.2">
      <c r="A18" s="72"/>
      <c r="B18" s="77" t="s">
        <v>11</v>
      </c>
      <c r="C18" s="89"/>
      <c r="D18" s="90"/>
      <c r="E18" s="79"/>
      <c r="F18" s="305"/>
      <c r="G18" s="74"/>
      <c r="H18" s="90"/>
      <c r="I18" s="79"/>
      <c r="J18" s="305"/>
      <c r="K18" s="74"/>
    </row>
    <row r="19" spans="1:11" ht="12.75" customHeight="1" x14ac:dyDescent="0.2">
      <c r="A19" s="72"/>
      <c r="B19" s="77" t="s">
        <v>12</v>
      </c>
      <c r="C19" s="89"/>
      <c r="D19" s="90"/>
      <c r="E19" s="79"/>
      <c r="F19" s="305"/>
      <c r="G19" s="74"/>
      <c r="H19" s="90"/>
      <c r="I19" s="79"/>
      <c r="J19" s="305"/>
      <c r="K19" s="74"/>
    </row>
    <row r="20" spans="1:11" ht="12.75" customHeight="1" x14ac:dyDescent="0.2">
      <c r="A20" s="72"/>
      <c r="B20" s="77" t="s">
        <v>13</v>
      </c>
      <c r="C20" s="89"/>
      <c r="D20" s="90"/>
      <c r="E20" s="79"/>
      <c r="F20" s="305"/>
      <c r="G20" s="74"/>
      <c r="H20" s="90"/>
      <c r="I20" s="79"/>
      <c r="J20" s="305"/>
      <c r="K20" s="74"/>
    </row>
    <row r="21" spans="1:11" ht="12.75" customHeight="1" x14ac:dyDescent="0.2">
      <c r="A21" s="72"/>
      <c r="B21" s="77" t="s">
        <v>14</v>
      </c>
      <c r="C21" s="89"/>
      <c r="D21" s="90"/>
      <c r="E21" s="79"/>
      <c r="F21" s="305"/>
      <c r="G21" s="74"/>
      <c r="H21" s="90"/>
      <c r="I21" s="79"/>
      <c r="J21" s="305"/>
      <c r="K21" s="74"/>
    </row>
    <row r="22" spans="1:11" ht="12.75" customHeight="1" x14ac:dyDescent="0.2">
      <c r="A22" s="72"/>
      <c r="B22" s="77" t="s">
        <v>108</v>
      </c>
      <c r="C22" s="89"/>
      <c r="D22" s="90"/>
      <c r="E22" s="93"/>
      <c r="F22" s="305"/>
      <c r="G22" s="74"/>
      <c r="H22" s="90"/>
      <c r="I22" s="93"/>
      <c r="J22" s="305"/>
      <c r="K22" s="74"/>
    </row>
    <row r="23" spans="1:11" ht="12.75" customHeight="1" x14ac:dyDescent="0.2">
      <c r="A23" s="72"/>
      <c r="B23" s="77" t="s">
        <v>15</v>
      </c>
      <c r="C23" s="89"/>
      <c r="D23" s="80"/>
      <c r="E23" s="81"/>
      <c r="F23" s="305"/>
      <c r="G23" s="74"/>
      <c r="H23" s="80"/>
      <c r="I23" s="81"/>
      <c r="J23" s="305"/>
      <c r="K23" s="74"/>
    </row>
    <row r="24" spans="1:11" ht="12.75" customHeight="1" x14ac:dyDescent="0.2">
      <c r="A24" s="72"/>
      <c r="B24" s="77" t="s">
        <v>16</v>
      </c>
      <c r="C24" s="89"/>
      <c r="D24" s="80"/>
      <c r="E24" s="81"/>
      <c r="F24" s="305"/>
      <c r="G24" s="74"/>
      <c r="H24" s="80"/>
      <c r="I24" s="81"/>
      <c r="J24" s="305"/>
      <c r="K24" s="74"/>
    </row>
    <row r="25" spans="1:11" ht="12.75" customHeight="1" x14ac:dyDescent="0.2">
      <c r="A25" s="72"/>
      <c r="B25" s="82"/>
      <c r="C25" s="89"/>
      <c r="D25" s="80"/>
      <c r="E25" s="81"/>
      <c r="F25" s="305"/>
      <c r="G25" s="74"/>
      <c r="H25" s="80"/>
      <c r="I25" s="81"/>
      <c r="J25" s="305"/>
      <c r="K25" s="74"/>
    </row>
    <row r="26" spans="1:11" ht="12.75" customHeight="1" x14ac:dyDescent="0.2">
      <c r="A26" s="72"/>
      <c r="B26" s="82"/>
      <c r="C26" s="89"/>
      <c r="D26" s="80"/>
      <c r="E26" s="81"/>
      <c r="F26" s="305"/>
      <c r="G26" s="74"/>
      <c r="H26" s="80"/>
      <c r="I26" s="81"/>
      <c r="J26" s="305"/>
      <c r="K26" s="74"/>
    </row>
    <row r="27" spans="1:11" ht="12.75" customHeight="1" thickBot="1" x14ac:dyDescent="0.25">
      <c r="A27" s="72"/>
      <c r="B27" s="82"/>
      <c r="C27" s="89"/>
      <c r="D27" s="80"/>
      <c r="E27" s="81"/>
      <c r="F27" s="306"/>
      <c r="G27" s="74"/>
      <c r="H27" s="80"/>
      <c r="I27" s="81"/>
      <c r="J27" s="306"/>
      <c r="K27" s="74"/>
    </row>
    <row r="28" spans="1:11" ht="12.75" customHeight="1" thickBot="1" x14ac:dyDescent="0.25">
      <c r="A28" s="72"/>
      <c r="B28" s="139" t="s">
        <v>17</v>
      </c>
      <c r="C28" s="94"/>
      <c r="D28" s="140">
        <f>SUM(D14:D27)</f>
        <v>0</v>
      </c>
      <c r="E28" s="141">
        <f>SUM(E14:E27)</f>
        <v>0</v>
      </c>
      <c r="F28" s="142">
        <f>D28+E28</f>
        <v>0</v>
      </c>
      <c r="G28" s="95"/>
      <c r="H28" s="140">
        <f>SUM(H14:H27)</f>
        <v>0</v>
      </c>
      <c r="I28" s="141">
        <f>SUM(I14:I27)</f>
        <v>0</v>
      </c>
      <c r="J28" s="142">
        <f>H28+I28</f>
        <v>0</v>
      </c>
      <c r="K28" s="74"/>
    </row>
    <row r="29" spans="1:11" ht="3.75" customHeight="1" thickBot="1" x14ac:dyDescent="0.25">
      <c r="A29" s="72"/>
      <c r="B29" s="50"/>
      <c r="C29" s="51"/>
      <c r="D29" s="52"/>
      <c r="E29" s="52"/>
      <c r="F29" s="52"/>
      <c r="G29" s="4"/>
      <c r="H29" s="52"/>
      <c r="I29" s="52"/>
      <c r="J29" s="53"/>
      <c r="K29" s="74"/>
    </row>
    <row r="30" spans="1:11" ht="26.25" thickBot="1" x14ac:dyDescent="0.25">
      <c r="A30" s="72"/>
      <c r="B30" s="257" t="s">
        <v>18</v>
      </c>
      <c r="C30" s="89"/>
      <c r="D30" s="316" t="s">
        <v>121</v>
      </c>
      <c r="E30" s="317"/>
      <c r="F30" s="143" t="s">
        <v>6</v>
      </c>
      <c r="G30" s="74"/>
      <c r="H30" s="316" t="s">
        <v>121</v>
      </c>
      <c r="I30" s="317"/>
      <c r="J30" s="143" t="s">
        <v>6</v>
      </c>
      <c r="K30" s="74"/>
    </row>
    <row r="31" spans="1:11" ht="12.75" customHeight="1" x14ac:dyDescent="0.2">
      <c r="A31" s="72"/>
      <c r="B31" s="88" t="s">
        <v>112</v>
      </c>
      <c r="C31" s="89"/>
      <c r="D31" s="90"/>
      <c r="E31" s="79"/>
      <c r="F31" s="304" t="str">
        <f>IF(F39=0,"",F39/F130)</f>
        <v/>
      </c>
      <c r="G31" s="74"/>
      <c r="H31" s="90"/>
      <c r="I31" s="79"/>
      <c r="J31" s="304" t="str">
        <f>IF(J39=0,"",J39/J130)</f>
        <v/>
      </c>
      <c r="K31" s="74"/>
    </row>
    <row r="32" spans="1:11" ht="12.75" customHeight="1" x14ac:dyDescent="0.2">
      <c r="A32" s="72"/>
      <c r="B32" s="77" t="s">
        <v>19</v>
      </c>
      <c r="C32" s="89"/>
      <c r="D32" s="90"/>
      <c r="E32" s="79"/>
      <c r="F32" s="305"/>
      <c r="G32" s="74"/>
      <c r="H32" s="90"/>
      <c r="I32" s="79"/>
      <c r="J32" s="305"/>
      <c r="K32" s="74"/>
    </row>
    <row r="33" spans="1:11" ht="12.75" customHeight="1" x14ac:dyDescent="0.2">
      <c r="A33" s="72"/>
      <c r="B33" s="77" t="s">
        <v>20</v>
      </c>
      <c r="C33" s="89"/>
      <c r="D33" s="90"/>
      <c r="E33" s="93"/>
      <c r="F33" s="305"/>
      <c r="G33" s="74"/>
      <c r="H33" s="90"/>
      <c r="I33" s="93"/>
      <c r="J33" s="305"/>
      <c r="K33" s="74"/>
    </row>
    <row r="34" spans="1:11" ht="12.75" customHeight="1" x14ac:dyDescent="0.2">
      <c r="A34" s="72"/>
      <c r="B34" s="77" t="s">
        <v>15</v>
      </c>
      <c r="C34" s="89"/>
      <c r="D34" s="90"/>
      <c r="E34" s="93"/>
      <c r="F34" s="305"/>
      <c r="G34" s="74"/>
      <c r="H34" s="90"/>
      <c r="I34" s="93"/>
      <c r="J34" s="305"/>
      <c r="K34" s="74"/>
    </row>
    <row r="35" spans="1:11" ht="12.75" customHeight="1" x14ac:dyDescent="0.2">
      <c r="A35" s="72"/>
      <c r="B35" s="77" t="s">
        <v>16</v>
      </c>
      <c r="C35" s="89"/>
      <c r="D35" s="80"/>
      <c r="E35" s="81"/>
      <c r="F35" s="305"/>
      <c r="G35" s="74"/>
      <c r="H35" s="80"/>
      <c r="I35" s="81"/>
      <c r="J35" s="305"/>
      <c r="K35" s="74"/>
    </row>
    <row r="36" spans="1:11" ht="12.75" customHeight="1" x14ac:dyDescent="0.2">
      <c r="A36" s="72"/>
      <c r="B36" s="82"/>
      <c r="C36" s="89"/>
      <c r="D36" s="80"/>
      <c r="E36" s="81"/>
      <c r="F36" s="305"/>
      <c r="G36" s="74"/>
      <c r="H36" s="80"/>
      <c r="I36" s="81"/>
      <c r="J36" s="305"/>
      <c r="K36" s="74"/>
    </row>
    <row r="37" spans="1:11" ht="12.75" customHeight="1" x14ac:dyDescent="0.2">
      <c r="A37" s="72"/>
      <c r="B37" s="82"/>
      <c r="C37" s="89"/>
      <c r="D37" s="80"/>
      <c r="E37" s="81"/>
      <c r="F37" s="305"/>
      <c r="G37" s="74"/>
      <c r="H37" s="80"/>
      <c r="I37" s="81"/>
      <c r="J37" s="305"/>
      <c r="K37" s="74"/>
    </row>
    <row r="38" spans="1:11" ht="13.5" customHeight="1" thickBot="1" x14ac:dyDescent="0.25">
      <c r="A38" s="72"/>
      <c r="B38" s="96"/>
      <c r="C38" s="89"/>
      <c r="D38" s="80"/>
      <c r="E38" s="81"/>
      <c r="F38" s="306"/>
      <c r="G38" s="74"/>
      <c r="H38" s="80"/>
      <c r="I38" s="81"/>
      <c r="J38" s="306"/>
      <c r="K38" s="74"/>
    </row>
    <row r="39" spans="1:11" ht="13.5" thickBot="1" x14ac:dyDescent="0.25">
      <c r="A39" s="89"/>
      <c r="B39" s="139" t="s">
        <v>21</v>
      </c>
      <c r="C39" s="59"/>
      <c r="D39" s="144">
        <f>SUM(D31:D38)</f>
        <v>0</v>
      </c>
      <c r="E39" s="144">
        <f>SUM(E31:E38)</f>
        <v>0</v>
      </c>
      <c r="F39" s="144">
        <f>D39+E39</f>
        <v>0</v>
      </c>
      <c r="G39" s="74"/>
      <c r="H39" s="144">
        <f>SUM(H31:H38)</f>
        <v>0</v>
      </c>
      <c r="I39" s="144">
        <f>SUM(I31:I38)</f>
        <v>0</v>
      </c>
      <c r="J39" s="144">
        <f>H39+I39</f>
        <v>0</v>
      </c>
      <c r="K39" s="74"/>
    </row>
    <row r="40" spans="1:11" ht="3.75" customHeight="1" thickBot="1" x14ac:dyDescent="0.25">
      <c r="A40" s="72"/>
      <c r="B40" s="50"/>
      <c r="C40" s="51"/>
      <c r="D40" s="52"/>
      <c r="E40" s="52"/>
      <c r="F40" s="52"/>
      <c r="G40" s="4"/>
      <c r="H40" s="52"/>
      <c r="I40" s="52"/>
      <c r="J40" s="53"/>
      <c r="K40" s="74"/>
    </row>
    <row r="41" spans="1:11" ht="26.25" thickBot="1" x14ac:dyDescent="0.25">
      <c r="A41" s="72"/>
      <c r="B41" s="256" t="s">
        <v>22</v>
      </c>
      <c r="C41" s="69"/>
      <c r="D41" s="314" t="s">
        <v>121</v>
      </c>
      <c r="E41" s="315"/>
      <c r="F41" s="145" t="s">
        <v>6</v>
      </c>
      <c r="G41" s="74"/>
      <c r="H41" s="314" t="s">
        <v>121</v>
      </c>
      <c r="I41" s="315"/>
      <c r="J41" s="145" t="s">
        <v>6</v>
      </c>
      <c r="K41" s="74"/>
    </row>
    <row r="42" spans="1:11" ht="12.75" customHeight="1" x14ac:dyDescent="0.2">
      <c r="A42" s="72"/>
      <c r="B42" s="88" t="s">
        <v>23</v>
      </c>
      <c r="C42" s="89"/>
      <c r="D42" s="90"/>
      <c r="E42" s="79"/>
      <c r="F42" s="304" t="str">
        <f>IF(F50=0,"",F50/F130)</f>
        <v/>
      </c>
      <c r="G42" s="74"/>
      <c r="H42" s="90"/>
      <c r="I42" s="79"/>
      <c r="J42" s="304" t="str">
        <f>IF(J50=0,"",J50/J130)</f>
        <v/>
      </c>
      <c r="K42" s="74"/>
    </row>
    <row r="43" spans="1:11" ht="12.75" customHeight="1" x14ac:dyDescent="0.2">
      <c r="A43" s="72"/>
      <c r="B43" s="77" t="s">
        <v>24</v>
      </c>
      <c r="C43" s="89"/>
      <c r="D43" s="90"/>
      <c r="E43" s="79"/>
      <c r="F43" s="305"/>
      <c r="G43" s="74"/>
      <c r="H43" s="90"/>
      <c r="I43" s="79"/>
      <c r="J43" s="305"/>
      <c r="K43" s="74"/>
    </row>
    <row r="44" spans="1:11" ht="12.75" customHeight="1" x14ac:dyDescent="0.2">
      <c r="A44" s="72"/>
      <c r="B44" s="77" t="s">
        <v>25</v>
      </c>
      <c r="C44" s="89"/>
      <c r="D44" s="90"/>
      <c r="E44" s="79"/>
      <c r="F44" s="305"/>
      <c r="G44" s="74"/>
      <c r="H44" s="90"/>
      <c r="I44" s="79"/>
      <c r="J44" s="305"/>
      <c r="K44" s="74"/>
    </row>
    <row r="45" spans="1:11" ht="12.75" customHeight="1" x14ac:dyDescent="0.2">
      <c r="A45" s="72"/>
      <c r="B45" s="77" t="s">
        <v>15</v>
      </c>
      <c r="C45" s="89"/>
      <c r="D45" s="90"/>
      <c r="E45" s="79"/>
      <c r="F45" s="305"/>
      <c r="G45" s="74"/>
      <c r="H45" s="90"/>
      <c r="I45" s="79"/>
      <c r="J45" s="305"/>
      <c r="K45" s="74"/>
    </row>
    <row r="46" spans="1:11" ht="12.75" customHeight="1" x14ac:dyDescent="0.2">
      <c r="A46" s="72"/>
      <c r="B46" s="77" t="s">
        <v>16</v>
      </c>
      <c r="C46" s="89"/>
      <c r="D46" s="90"/>
      <c r="E46" s="79"/>
      <c r="F46" s="305"/>
      <c r="G46" s="74"/>
      <c r="H46" s="90"/>
      <c r="I46" s="79"/>
      <c r="J46" s="305"/>
      <c r="K46" s="74"/>
    </row>
    <row r="47" spans="1:11" ht="12.75" customHeight="1" x14ac:dyDescent="0.2">
      <c r="A47" s="72"/>
      <c r="B47" s="82"/>
      <c r="C47" s="89"/>
      <c r="D47" s="80"/>
      <c r="E47" s="81"/>
      <c r="F47" s="305"/>
      <c r="G47" s="74"/>
      <c r="H47" s="80"/>
      <c r="I47" s="81"/>
      <c r="J47" s="305"/>
      <c r="K47" s="74"/>
    </row>
    <row r="48" spans="1:11" ht="12.75" customHeight="1" x14ac:dyDescent="0.2">
      <c r="A48" s="72"/>
      <c r="B48" s="82"/>
      <c r="C48" s="89"/>
      <c r="D48" s="80"/>
      <c r="E48" s="81"/>
      <c r="F48" s="305"/>
      <c r="G48" s="74"/>
      <c r="H48" s="80"/>
      <c r="I48" s="81"/>
      <c r="J48" s="305"/>
      <c r="K48" s="74"/>
    </row>
    <row r="49" spans="1:11" ht="13.5" customHeight="1" thickBot="1" x14ac:dyDescent="0.25">
      <c r="A49" s="72"/>
      <c r="B49" s="96"/>
      <c r="C49" s="89"/>
      <c r="D49" s="80"/>
      <c r="E49" s="81"/>
      <c r="F49" s="306"/>
      <c r="G49" s="74"/>
      <c r="H49" s="80"/>
      <c r="I49" s="81"/>
      <c r="J49" s="306"/>
      <c r="K49" s="74"/>
    </row>
    <row r="50" spans="1:11" ht="13.5" thickBot="1" x14ac:dyDescent="0.25">
      <c r="A50" s="72"/>
      <c r="B50" s="146" t="s">
        <v>26</v>
      </c>
      <c r="C50" s="94"/>
      <c r="D50" s="147">
        <f>SUM(D42:D49)</f>
        <v>0</v>
      </c>
      <c r="E50" s="148">
        <f>SUM(E42:E49)</f>
        <v>0</v>
      </c>
      <c r="F50" s="144">
        <f>D50+E50</f>
        <v>0</v>
      </c>
      <c r="G50" s="74"/>
      <c r="H50" s="147">
        <f>SUM(H42:H49)</f>
        <v>0</v>
      </c>
      <c r="I50" s="148">
        <f>SUM(I42:I49)</f>
        <v>0</v>
      </c>
      <c r="J50" s="144">
        <f>H50+I50</f>
        <v>0</v>
      </c>
      <c r="K50" s="74"/>
    </row>
    <row r="51" spans="1:11" ht="3.75" customHeight="1" thickBot="1" x14ac:dyDescent="0.25">
      <c r="A51" s="72"/>
      <c r="B51" s="50"/>
      <c r="C51" s="51"/>
      <c r="D51" s="52"/>
      <c r="E51" s="52"/>
      <c r="F51" s="52"/>
      <c r="G51" s="4"/>
      <c r="H51" s="52"/>
      <c r="I51" s="52"/>
      <c r="J51" s="53"/>
      <c r="K51" s="74"/>
    </row>
    <row r="52" spans="1:11" ht="27" customHeight="1" thickBot="1" x14ac:dyDescent="0.25">
      <c r="A52" s="72"/>
      <c r="B52" s="256" t="s">
        <v>106</v>
      </c>
      <c r="C52" s="69"/>
      <c r="D52" s="314" t="s">
        <v>121</v>
      </c>
      <c r="E52" s="315"/>
      <c r="F52" s="145" t="s">
        <v>6</v>
      </c>
      <c r="G52" s="74"/>
      <c r="H52" s="314" t="s">
        <v>121</v>
      </c>
      <c r="I52" s="315"/>
      <c r="J52" s="145" t="s">
        <v>6</v>
      </c>
      <c r="K52" s="74"/>
    </row>
    <row r="53" spans="1:11" ht="12.75" customHeight="1" x14ac:dyDescent="0.2">
      <c r="A53" s="72"/>
      <c r="B53" s="88" t="s">
        <v>98</v>
      </c>
      <c r="C53" s="89"/>
      <c r="D53" s="90"/>
      <c r="E53" s="79"/>
      <c r="F53" s="304" t="str">
        <f>IF(F62=0,"",F62/F130)</f>
        <v/>
      </c>
      <c r="G53" s="74"/>
      <c r="H53" s="90"/>
      <c r="I53" s="79"/>
      <c r="J53" s="304" t="str">
        <f>IF(J62=0,"",J62/J130)</f>
        <v/>
      </c>
      <c r="K53" s="74"/>
    </row>
    <row r="54" spans="1:11" ht="12.75" customHeight="1" x14ac:dyDescent="0.2">
      <c r="A54" s="72"/>
      <c r="B54" s="77" t="s">
        <v>42</v>
      </c>
      <c r="C54" s="89"/>
      <c r="D54" s="90"/>
      <c r="E54" s="79"/>
      <c r="F54" s="305"/>
      <c r="G54" s="74"/>
      <c r="H54" s="90"/>
      <c r="I54" s="79"/>
      <c r="J54" s="305"/>
      <c r="K54" s="74"/>
    </row>
    <row r="55" spans="1:11" ht="12.75" customHeight="1" x14ac:dyDescent="0.2">
      <c r="A55" s="72"/>
      <c r="B55" s="77" t="s">
        <v>43</v>
      </c>
      <c r="C55" s="89"/>
      <c r="D55" s="90"/>
      <c r="E55" s="79"/>
      <c r="F55" s="305"/>
      <c r="G55" s="74"/>
      <c r="H55" s="90"/>
      <c r="I55" s="79"/>
      <c r="J55" s="305"/>
      <c r="K55" s="74"/>
    </row>
    <row r="56" spans="1:11" ht="12.75" customHeight="1" x14ac:dyDescent="0.2">
      <c r="A56" s="72"/>
      <c r="B56" s="77" t="s">
        <v>111</v>
      </c>
      <c r="C56" s="89"/>
      <c r="D56" s="90"/>
      <c r="E56" s="79"/>
      <c r="F56" s="305"/>
      <c r="G56" s="74"/>
      <c r="H56" s="90"/>
      <c r="I56" s="79"/>
      <c r="J56" s="305"/>
      <c r="K56" s="74"/>
    </row>
    <row r="57" spans="1:11" ht="12.75" customHeight="1" x14ac:dyDescent="0.2">
      <c r="A57" s="72"/>
      <c r="B57" s="77" t="s">
        <v>33</v>
      </c>
      <c r="C57" s="89"/>
      <c r="D57" s="80"/>
      <c r="E57" s="81"/>
      <c r="F57" s="305"/>
      <c r="G57" s="74"/>
      <c r="H57" s="80"/>
      <c r="I57" s="81"/>
      <c r="J57" s="305"/>
      <c r="K57" s="74"/>
    </row>
    <row r="58" spans="1:11" ht="12.75" customHeight="1" x14ac:dyDescent="0.2">
      <c r="A58" s="72"/>
      <c r="B58" s="77" t="s">
        <v>34</v>
      </c>
      <c r="C58" s="89"/>
      <c r="D58" s="80"/>
      <c r="E58" s="81"/>
      <c r="F58" s="305"/>
      <c r="G58" s="74"/>
      <c r="H58" s="80"/>
      <c r="I58" s="81"/>
      <c r="J58" s="305"/>
      <c r="K58" s="74"/>
    </row>
    <row r="59" spans="1:11" ht="12.75" customHeight="1" x14ac:dyDescent="0.2">
      <c r="A59" s="72"/>
      <c r="B59" s="77"/>
      <c r="C59" s="89"/>
      <c r="D59" s="80"/>
      <c r="E59" s="81"/>
      <c r="F59" s="305"/>
      <c r="G59" s="74"/>
      <c r="H59" s="80"/>
      <c r="I59" s="81"/>
      <c r="J59" s="305"/>
      <c r="K59" s="74"/>
    </row>
    <row r="60" spans="1:11" ht="12.75" customHeight="1" x14ac:dyDescent="0.2">
      <c r="A60" s="72"/>
      <c r="B60" s="77"/>
      <c r="C60" s="89"/>
      <c r="D60" s="80"/>
      <c r="E60" s="81"/>
      <c r="F60" s="305"/>
      <c r="G60" s="74"/>
      <c r="H60" s="80"/>
      <c r="I60" s="81"/>
      <c r="J60" s="305"/>
      <c r="K60" s="74"/>
    </row>
    <row r="61" spans="1:11" ht="13.5" customHeight="1" thickBot="1" x14ac:dyDescent="0.25">
      <c r="A61" s="72"/>
      <c r="B61" s="96"/>
      <c r="C61" s="89"/>
      <c r="D61" s="83"/>
      <c r="E61" s="84"/>
      <c r="F61" s="306"/>
      <c r="G61" s="74"/>
      <c r="H61" s="83"/>
      <c r="I61" s="84"/>
      <c r="J61" s="306"/>
      <c r="K61" s="74"/>
    </row>
    <row r="62" spans="1:11" ht="13.5" thickBot="1" x14ac:dyDescent="0.25">
      <c r="A62" s="72"/>
      <c r="B62" s="146" t="s">
        <v>35</v>
      </c>
      <c r="C62" s="94"/>
      <c r="D62" s="147">
        <f>SUM(D53:D61)</f>
        <v>0</v>
      </c>
      <c r="E62" s="149">
        <f>SUM(E53:E61)</f>
        <v>0</v>
      </c>
      <c r="F62" s="150">
        <f>D62+E62</f>
        <v>0</v>
      </c>
      <c r="G62" s="74"/>
      <c r="H62" s="147">
        <f>SUM(H53:H61)</f>
        <v>0</v>
      </c>
      <c r="I62" s="149">
        <f>SUM(I53:I61)</f>
        <v>0</v>
      </c>
      <c r="J62" s="150">
        <f>H62+I62</f>
        <v>0</v>
      </c>
      <c r="K62" s="74"/>
    </row>
    <row r="63" spans="1:11" ht="3.75" customHeight="1" thickBot="1" x14ac:dyDescent="0.25">
      <c r="A63" s="72"/>
      <c r="B63" s="50"/>
      <c r="C63" s="51"/>
      <c r="D63" s="52"/>
      <c r="E63" s="52"/>
      <c r="F63" s="52"/>
      <c r="G63" s="4"/>
      <c r="H63" s="52"/>
      <c r="I63" s="52"/>
      <c r="J63" s="53"/>
      <c r="K63" s="74"/>
    </row>
    <row r="64" spans="1:11" ht="26.25" thickBot="1" x14ac:dyDescent="0.25">
      <c r="A64" s="72"/>
      <c r="B64" s="256" t="s">
        <v>36</v>
      </c>
      <c r="C64" s="69"/>
      <c r="D64" s="314" t="s">
        <v>121</v>
      </c>
      <c r="E64" s="315"/>
      <c r="F64" s="145" t="s">
        <v>6</v>
      </c>
      <c r="G64" s="74"/>
      <c r="H64" s="314" t="s">
        <v>121</v>
      </c>
      <c r="I64" s="315"/>
      <c r="J64" s="145" t="s">
        <v>6</v>
      </c>
      <c r="K64" s="74"/>
    </row>
    <row r="65" spans="1:11" ht="12.75" customHeight="1" x14ac:dyDescent="0.2">
      <c r="A65" s="72"/>
      <c r="B65" s="88" t="s">
        <v>37</v>
      </c>
      <c r="C65" s="89"/>
      <c r="D65" s="90"/>
      <c r="E65" s="79"/>
      <c r="F65" s="304" t="str">
        <f>IF(F74=0,"",F74/F130)</f>
        <v/>
      </c>
      <c r="G65" s="74"/>
      <c r="H65" s="90"/>
      <c r="I65" s="79"/>
      <c r="J65" s="304" t="str">
        <f>IF(J74=0,"",J74/J130)</f>
        <v/>
      </c>
      <c r="K65" s="74"/>
    </row>
    <row r="66" spans="1:11" ht="12.75" customHeight="1" x14ac:dyDescent="0.2">
      <c r="A66" s="72"/>
      <c r="B66" s="77" t="s">
        <v>38</v>
      </c>
      <c r="C66" s="89"/>
      <c r="D66" s="90"/>
      <c r="E66" s="79"/>
      <c r="F66" s="305"/>
      <c r="G66" s="74"/>
      <c r="H66" s="90"/>
      <c r="I66" s="79"/>
      <c r="J66" s="305"/>
      <c r="K66" s="74"/>
    </row>
    <row r="67" spans="1:11" ht="12.75" customHeight="1" x14ac:dyDescent="0.2">
      <c r="A67" s="72"/>
      <c r="B67" s="77" t="s">
        <v>39</v>
      </c>
      <c r="C67" s="89"/>
      <c r="D67" s="90"/>
      <c r="E67" s="79"/>
      <c r="F67" s="305"/>
      <c r="G67" s="74"/>
      <c r="H67" s="90"/>
      <c r="I67" s="79"/>
      <c r="J67" s="305"/>
      <c r="K67" s="74"/>
    </row>
    <row r="68" spans="1:11" ht="12.75" customHeight="1" x14ac:dyDescent="0.2">
      <c r="A68" s="72"/>
      <c r="B68" s="77" t="s">
        <v>40</v>
      </c>
      <c r="C68" s="89"/>
      <c r="D68" s="90"/>
      <c r="E68" s="79"/>
      <c r="F68" s="305"/>
      <c r="G68" s="74"/>
      <c r="H68" s="90"/>
      <c r="I68" s="79"/>
      <c r="J68" s="305"/>
      <c r="K68" s="74"/>
    </row>
    <row r="69" spans="1:11" ht="12.75" customHeight="1" x14ac:dyDescent="0.2">
      <c r="A69" s="72"/>
      <c r="B69" s="77" t="s">
        <v>33</v>
      </c>
      <c r="C69" s="89"/>
      <c r="D69" s="90"/>
      <c r="E69" s="79"/>
      <c r="F69" s="305"/>
      <c r="G69" s="74"/>
      <c r="H69" s="90"/>
      <c r="I69" s="79"/>
      <c r="J69" s="305"/>
      <c r="K69" s="74"/>
    </row>
    <row r="70" spans="1:11" ht="12.75" customHeight="1" x14ac:dyDescent="0.2">
      <c r="A70" s="72"/>
      <c r="B70" s="77" t="s">
        <v>34</v>
      </c>
      <c r="C70" s="89"/>
      <c r="D70" s="90"/>
      <c r="E70" s="79"/>
      <c r="F70" s="305"/>
      <c r="G70" s="74"/>
      <c r="H70" s="90"/>
      <c r="I70" s="79"/>
      <c r="J70" s="305"/>
      <c r="K70" s="74"/>
    </row>
    <row r="71" spans="1:11" ht="12.75" customHeight="1" x14ac:dyDescent="0.2">
      <c r="A71" s="72"/>
      <c r="B71" s="82"/>
      <c r="C71" s="89"/>
      <c r="D71" s="90"/>
      <c r="E71" s="93"/>
      <c r="F71" s="305"/>
      <c r="G71" s="74"/>
      <c r="H71" s="90"/>
      <c r="I71" s="93"/>
      <c r="J71" s="305"/>
      <c r="K71" s="74"/>
    </row>
    <row r="72" spans="1:11" ht="12.75" customHeight="1" x14ac:dyDescent="0.2">
      <c r="A72" s="72"/>
      <c r="B72" s="82"/>
      <c r="C72" s="89"/>
      <c r="D72" s="80"/>
      <c r="E72" s="81"/>
      <c r="F72" s="305"/>
      <c r="G72" s="74"/>
      <c r="H72" s="80"/>
      <c r="I72" s="81"/>
      <c r="J72" s="305"/>
      <c r="K72" s="74"/>
    </row>
    <row r="73" spans="1:11" ht="13.5" customHeight="1" thickBot="1" x14ac:dyDescent="0.25">
      <c r="A73" s="72"/>
      <c r="B73" s="82"/>
      <c r="C73" s="89"/>
      <c r="D73" s="80"/>
      <c r="E73" s="81"/>
      <c r="F73" s="306"/>
      <c r="G73" s="74"/>
      <c r="H73" s="80"/>
      <c r="I73" s="81"/>
      <c r="J73" s="306"/>
      <c r="K73" s="74"/>
    </row>
    <row r="74" spans="1:11" ht="13.5" thickBot="1" x14ac:dyDescent="0.25">
      <c r="A74" s="72"/>
      <c r="B74" s="139" t="s">
        <v>41</v>
      </c>
      <c r="C74" s="94"/>
      <c r="D74" s="147">
        <f>SUM(D65:D73)</f>
        <v>0</v>
      </c>
      <c r="E74" s="148">
        <f>SUM(E65:E73)</f>
        <v>0</v>
      </c>
      <c r="F74" s="144">
        <f>D74+E74</f>
        <v>0</v>
      </c>
      <c r="G74" s="74"/>
      <c r="H74" s="147">
        <f>SUM(H65:H73)</f>
        <v>0</v>
      </c>
      <c r="I74" s="148">
        <f>SUM(I65:I73)</f>
        <v>0</v>
      </c>
      <c r="J74" s="144">
        <f>H74+I74</f>
        <v>0</v>
      </c>
      <c r="K74" s="74"/>
    </row>
    <row r="75" spans="1:11" ht="3.75" customHeight="1" thickBot="1" x14ac:dyDescent="0.25">
      <c r="A75" s="72"/>
      <c r="B75" s="50"/>
      <c r="C75" s="51"/>
      <c r="D75" s="52"/>
      <c r="E75" s="52"/>
      <c r="F75" s="52"/>
      <c r="G75" s="4"/>
      <c r="H75" s="52"/>
      <c r="I75" s="52"/>
      <c r="J75" s="53"/>
      <c r="K75" s="74"/>
    </row>
    <row r="76" spans="1:11" ht="26.25" thickBot="1" x14ac:dyDescent="0.25">
      <c r="A76" s="72"/>
      <c r="B76" s="256" t="s">
        <v>107</v>
      </c>
      <c r="C76" s="69"/>
      <c r="D76" s="314" t="s">
        <v>121</v>
      </c>
      <c r="E76" s="315"/>
      <c r="F76" s="145" t="s">
        <v>6</v>
      </c>
      <c r="G76" s="74"/>
      <c r="H76" s="314" t="s">
        <v>121</v>
      </c>
      <c r="I76" s="315"/>
      <c r="J76" s="145" t="s">
        <v>6</v>
      </c>
      <c r="K76" s="74"/>
    </row>
    <row r="77" spans="1:11" ht="12.75" customHeight="1" x14ac:dyDescent="0.2">
      <c r="A77" s="72"/>
      <c r="B77" s="88" t="s">
        <v>27</v>
      </c>
      <c r="C77" s="89"/>
      <c r="D77" s="90"/>
      <c r="E77" s="79"/>
      <c r="F77" s="304" t="str">
        <f>IF(F89=0,"",F89/F130)</f>
        <v/>
      </c>
      <c r="G77" s="74"/>
      <c r="H77" s="90"/>
      <c r="I77" s="79"/>
      <c r="J77" s="304" t="str">
        <f>IF(J89=0,"",J89/J130)</f>
        <v/>
      </c>
      <c r="K77" s="74"/>
    </row>
    <row r="78" spans="1:11" ht="12.75" customHeight="1" x14ac:dyDescent="0.2">
      <c r="A78" s="72"/>
      <c r="B78" s="77" t="s">
        <v>28</v>
      </c>
      <c r="C78" s="89"/>
      <c r="D78" s="90"/>
      <c r="E78" s="79"/>
      <c r="F78" s="305"/>
      <c r="G78" s="74"/>
      <c r="H78" s="90"/>
      <c r="I78" s="79"/>
      <c r="J78" s="305"/>
      <c r="K78" s="74"/>
    </row>
    <row r="79" spans="1:11" ht="12.75" customHeight="1" x14ac:dyDescent="0.2">
      <c r="A79" s="72"/>
      <c r="B79" s="77" t="s">
        <v>29</v>
      </c>
      <c r="C79" s="89"/>
      <c r="D79" s="90"/>
      <c r="E79" s="79"/>
      <c r="F79" s="305"/>
      <c r="G79" s="74"/>
      <c r="H79" s="90"/>
      <c r="I79" s="79"/>
      <c r="J79" s="305"/>
      <c r="K79" s="74"/>
    </row>
    <row r="80" spans="1:11" ht="12.75" customHeight="1" x14ac:dyDescent="0.2">
      <c r="A80" s="72"/>
      <c r="B80" s="77" t="s">
        <v>30</v>
      </c>
      <c r="C80" s="89"/>
      <c r="D80" s="80"/>
      <c r="E80" s="81"/>
      <c r="F80" s="305"/>
      <c r="G80" s="74"/>
      <c r="H80" s="80"/>
      <c r="I80" s="81"/>
      <c r="J80" s="305"/>
      <c r="K80" s="74"/>
    </row>
    <row r="81" spans="1:11" ht="12.75" customHeight="1" x14ac:dyDescent="0.2">
      <c r="A81" s="72"/>
      <c r="B81" s="77" t="s">
        <v>113</v>
      </c>
      <c r="C81" s="89"/>
      <c r="D81" s="80"/>
      <c r="E81" s="81"/>
      <c r="F81" s="305"/>
      <c r="G81" s="74"/>
      <c r="H81" s="80"/>
      <c r="I81" s="81"/>
      <c r="J81" s="305"/>
      <c r="K81" s="74"/>
    </row>
    <row r="82" spans="1:11" ht="12.75" customHeight="1" x14ac:dyDescent="0.2">
      <c r="A82" s="72"/>
      <c r="B82" s="77" t="s">
        <v>31</v>
      </c>
      <c r="C82" s="89"/>
      <c r="D82" s="80"/>
      <c r="E82" s="81"/>
      <c r="F82" s="305"/>
      <c r="G82" s="74"/>
      <c r="H82" s="80"/>
      <c r="I82" s="81"/>
      <c r="J82" s="305"/>
      <c r="K82" s="74"/>
    </row>
    <row r="83" spans="1:11" ht="12.75" customHeight="1" x14ac:dyDescent="0.2">
      <c r="A83" s="72"/>
      <c r="B83" s="77" t="s">
        <v>32</v>
      </c>
      <c r="C83" s="89"/>
      <c r="D83" s="80"/>
      <c r="E83" s="81"/>
      <c r="F83" s="305"/>
      <c r="G83" s="74"/>
      <c r="H83" s="80"/>
      <c r="I83" s="81"/>
      <c r="J83" s="305"/>
      <c r="K83" s="74"/>
    </row>
    <row r="84" spans="1:11" ht="12.75" customHeight="1" x14ac:dyDescent="0.2">
      <c r="A84" s="72"/>
      <c r="B84" s="77" t="s">
        <v>33</v>
      </c>
      <c r="C84" s="89"/>
      <c r="D84" s="80"/>
      <c r="E84" s="81"/>
      <c r="F84" s="305"/>
      <c r="G84" s="74"/>
      <c r="H84" s="80"/>
      <c r="I84" s="81"/>
      <c r="J84" s="305"/>
      <c r="K84" s="74"/>
    </row>
    <row r="85" spans="1:11" ht="12.75" customHeight="1" x14ac:dyDescent="0.2">
      <c r="A85" s="72"/>
      <c r="B85" s="77" t="s">
        <v>34</v>
      </c>
      <c r="C85" s="89"/>
      <c r="D85" s="80"/>
      <c r="E85" s="81"/>
      <c r="F85" s="305"/>
      <c r="G85" s="74"/>
      <c r="H85" s="80"/>
      <c r="I85" s="81"/>
      <c r="J85" s="305"/>
      <c r="K85" s="74"/>
    </row>
    <row r="86" spans="1:11" ht="12.75" customHeight="1" x14ac:dyDescent="0.2">
      <c r="A86" s="72"/>
      <c r="B86" s="82"/>
      <c r="C86" s="89"/>
      <c r="D86" s="80"/>
      <c r="E86" s="81"/>
      <c r="F86" s="305"/>
      <c r="G86" s="74"/>
      <c r="H86" s="80"/>
      <c r="I86" s="81"/>
      <c r="J86" s="305"/>
      <c r="K86" s="74"/>
    </row>
    <row r="87" spans="1:11" ht="12.75" customHeight="1" x14ac:dyDescent="0.2">
      <c r="A87" s="72"/>
      <c r="B87" s="82"/>
      <c r="C87" s="89"/>
      <c r="D87" s="80"/>
      <c r="E87" s="81"/>
      <c r="F87" s="305"/>
      <c r="G87" s="74"/>
      <c r="H87" s="80"/>
      <c r="I87" s="81"/>
      <c r="J87" s="305"/>
      <c r="K87" s="74"/>
    </row>
    <row r="88" spans="1:11" ht="13.5" customHeight="1" thickBot="1" x14ac:dyDescent="0.25">
      <c r="A88" s="72"/>
      <c r="B88" s="82"/>
      <c r="C88" s="89"/>
      <c r="D88" s="80"/>
      <c r="E88" s="81"/>
      <c r="F88" s="306"/>
      <c r="G88" s="74"/>
      <c r="H88" s="80"/>
      <c r="I88" s="81"/>
      <c r="J88" s="306"/>
      <c r="K88" s="74"/>
    </row>
    <row r="89" spans="1:11" ht="13.5" thickBot="1" x14ac:dyDescent="0.25">
      <c r="A89" s="72"/>
      <c r="B89" s="139" t="s">
        <v>44</v>
      </c>
      <c r="C89" s="94"/>
      <c r="D89" s="147">
        <f>SUM(D77:D88)</f>
        <v>0</v>
      </c>
      <c r="E89" s="148">
        <f>SUM(E77:E88)</f>
        <v>0</v>
      </c>
      <c r="F89" s="144">
        <f>D89+E89</f>
        <v>0</v>
      </c>
      <c r="G89" s="74"/>
      <c r="H89" s="147">
        <f>SUM(H77:H88)</f>
        <v>0</v>
      </c>
      <c r="I89" s="148">
        <f>SUM(I77:I88)</f>
        <v>0</v>
      </c>
      <c r="J89" s="144">
        <f>H89+I89</f>
        <v>0</v>
      </c>
      <c r="K89" s="74"/>
    </row>
    <row r="90" spans="1:11" ht="3.75" customHeight="1" thickBot="1" x14ac:dyDescent="0.25">
      <c r="A90" s="72"/>
      <c r="B90" s="50"/>
      <c r="C90" s="51"/>
      <c r="D90" s="52"/>
      <c r="E90" s="52"/>
      <c r="F90" s="52"/>
      <c r="G90" s="4"/>
      <c r="H90" s="52"/>
      <c r="I90" s="52"/>
      <c r="J90" s="53"/>
      <c r="K90" s="74"/>
    </row>
    <row r="91" spans="1:11" ht="26.25" thickBot="1" x14ac:dyDescent="0.25">
      <c r="A91" s="72"/>
      <c r="B91" s="256" t="s">
        <v>45</v>
      </c>
      <c r="C91" s="69"/>
      <c r="D91" s="314" t="s">
        <v>121</v>
      </c>
      <c r="E91" s="315"/>
      <c r="F91" s="145" t="s">
        <v>6</v>
      </c>
      <c r="G91" s="74"/>
      <c r="H91" s="314" t="s">
        <v>121</v>
      </c>
      <c r="I91" s="315"/>
      <c r="J91" s="145" t="s">
        <v>6</v>
      </c>
      <c r="K91" s="74"/>
    </row>
    <row r="92" spans="1:11" ht="12.75" customHeight="1" x14ac:dyDescent="0.2">
      <c r="A92" s="72"/>
      <c r="B92" s="88" t="s">
        <v>46</v>
      </c>
      <c r="C92" s="89"/>
      <c r="D92" s="91"/>
      <c r="E92" s="92"/>
      <c r="F92" s="304" t="str">
        <f>IF(F100=0,"",F100/F130)</f>
        <v/>
      </c>
      <c r="G92" s="74"/>
      <c r="H92" s="91"/>
      <c r="I92" s="92"/>
      <c r="J92" s="304" t="str">
        <f>IF(J100=0,"",J100/J130)</f>
        <v/>
      </c>
      <c r="K92" s="74"/>
    </row>
    <row r="93" spans="1:11" ht="12.75" customHeight="1" x14ac:dyDescent="0.2">
      <c r="A93" s="72"/>
      <c r="B93" s="77" t="s">
        <v>47</v>
      </c>
      <c r="C93" s="89"/>
      <c r="D93" s="90"/>
      <c r="E93" s="79"/>
      <c r="F93" s="305"/>
      <c r="G93" s="74"/>
      <c r="H93" s="90"/>
      <c r="I93" s="79"/>
      <c r="J93" s="305"/>
      <c r="K93" s="74"/>
    </row>
    <row r="94" spans="1:11" ht="12.75" customHeight="1" x14ac:dyDescent="0.2">
      <c r="A94" s="72"/>
      <c r="B94" s="77" t="s">
        <v>114</v>
      </c>
      <c r="C94" s="89"/>
      <c r="D94" s="90"/>
      <c r="E94" s="79"/>
      <c r="F94" s="305"/>
      <c r="G94" s="74"/>
      <c r="H94" s="90"/>
      <c r="I94" s="79"/>
      <c r="J94" s="305"/>
      <c r="K94" s="74"/>
    </row>
    <row r="95" spans="1:11" ht="12.75" customHeight="1" x14ac:dyDescent="0.2">
      <c r="A95" s="72"/>
      <c r="B95" s="77" t="s">
        <v>33</v>
      </c>
      <c r="C95" s="89"/>
      <c r="D95" s="90"/>
      <c r="E95" s="79"/>
      <c r="F95" s="305"/>
      <c r="G95" s="74"/>
      <c r="H95" s="90"/>
      <c r="I95" s="79"/>
      <c r="J95" s="305"/>
      <c r="K95" s="74"/>
    </row>
    <row r="96" spans="1:11" ht="12.75" customHeight="1" x14ac:dyDescent="0.2">
      <c r="A96" s="72"/>
      <c r="B96" s="77" t="s">
        <v>34</v>
      </c>
      <c r="C96" s="89"/>
      <c r="D96" s="90"/>
      <c r="E96" s="79"/>
      <c r="F96" s="305"/>
      <c r="G96" s="74"/>
      <c r="H96" s="90"/>
      <c r="I96" s="79"/>
      <c r="J96" s="305"/>
      <c r="K96" s="74"/>
    </row>
    <row r="97" spans="1:11" ht="12.75" customHeight="1" x14ac:dyDescent="0.2">
      <c r="A97" s="72"/>
      <c r="B97" s="82"/>
      <c r="C97" s="89"/>
      <c r="D97" s="80"/>
      <c r="E97" s="81"/>
      <c r="F97" s="305"/>
      <c r="G97" s="74"/>
      <c r="H97" s="80"/>
      <c r="I97" s="81"/>
      <c r="J97" s="305"/>
      <c r="K97" s="74"/>
    </row>
    <row r="98" spans="1:11" ht="12.75" customHeight="1" x14ac:dyDescent="0.2">
      <c r="A98" s="72"/>
      <c r="B98" s="82"/>
      <c r="C98" s="89"/>
      <c r="D98" s="80"/>
      <c r="E98" s="81"/>
      <c r="F98" s="305"/>
      <c r="G98" s="74"/>
      <c r="H98" s="80"/>
      <c r="I98" s="81"/>
      <c r="J98" s="305"/>
      <c r="K98" s="74"/>
    </row>
    <row r="99" spans="1:11" ht="13.5" customHeight="1" thickBot="1" x14ac:dyDescent="0.25">
      <c r="A99" s="72"/>
      <c r="B99" s="96"/>
      <c r="C99" s="89"/>
      <c r="D99" s="80"/>
      <c r="E99" s="81"/>
      <c r="F99" s="306"/>
      <c r="G99" s="74"/>
      <c r="H99" s="80"/>
      <c r="I99" s="81"/>
      <c r="J99" s="306"/>
      <c r="K99" s="74"/>
    </row>
    <row r="100" spans="1:11" ht="13.5" thickBot="1" x14ac:dyDescent="0.25">
      <c r="A100" s="72"/>
      <c r="B100" s="146" t="s">
        <v>48</v>
      </c>
      <c r="C100" s="94"/>
      <c r="D100" s="147">
        <f>SUM(D92:D99)</f>
        <v>0</v>
      </c>
      <c r="E100" s="148">
        <f>SUM(E92:E99)</f>
        <v>0</v>
      </c>
      <c r="F100" s="144">
        <f>D100+E100</f>
        <v>0</v>
      </c>
      <c r="G100" s="74"/>
      <c r="H100" s="147">
        <f>SUM(H92:H99)</f>
        <v>0</v>
      </c>
      <c r="I100" s="148">
        <f>SUM(I92:I99)</f>
        <v>0</v>
      </c>
      <c r="J100" s="144">
        <f>H100+I100</f>
        <v>0</v>
      </c>
      <c r="K100" s="74"/>
    </row>
    <row r="101" spans="1:11" ht="3.75" customHeight="1" thickBot="1" x14ac:dyDescent="0.25">
      <c r="A101" s="72"/>
      <c r="B101" s="50"/>
      <c r="C101" s="51"/>
      <c r="D101" s="52"/>
      <c r="E101" s="52"/>
      <c r="F101" s="52"/>
      <c r="G101" s="4"/>
      <c r="H101" s="52"/>
      <c r="I101" s="52"/>
      <c r="J101" s="53"/>
      <c r="K101" s="74"/>
    </row>
    <row r="102" spans="1:11" ht="26.25" thickBot="1" x14ac:dyDescent="0.25">
      <c r="A102" s="72"/>
      <c r="B102" s="256" t="s">
        <v>96</v>
      </c>
      <c r="C102" s="69"/>
      <c r="D102" s="314" t="s">
        <v>121</v>
      </c>
      <c r="E102" s="315"/>
      <c r="F102" s="145" t="s">
        <v>6</v>
      </c>
      <c r="G102" s="74"/>
      <c r="H102" s="314" t="s">
        <v>121</v>
      </c>
      <c r="I102" s="315"/>
      <c r="J102" s="145" t="s">
        <v>6</v>
      </c>
      <c r="K102" s="74"/>
    </row>
    <row r="103" spans="1:11" ht="12.75" customHeight="1" x14ac:dyDescent="0.2">
      <c r="A103" s="72"/>
      <c r="B103" s="88" t="s">
        <v>49</v>
      </c>
      <c r="C103" s="89"/>
      <c r="D103" s="90"/>
      <c r="E103" s="79"/>
      <c r="F103" s="304" t="str">
        <f>IF(F114=0,"",F114/F130)</f>
        <v/>
      </c>
      <c r="G103" s="74"/>
      <c r="H103" s="90"/>
      <c r="I103" s="79"/>
      <c r="J103" s="304" t="str">
        <f>IF(J114=0,"",J114/J130)</f>
        <v/>
      </c>
      <c r="K103" s="74"/>
    </row>
    <row r="104" spans="1:11" ht="12.75" customHeight="1" x14ac:dyDescent="0.2">
      <c r="A104" s="72"/>
      <c r="B104" s="77"/>
      <c r="C104" s="89"/>
      <c r="D104" s="90"/>
      <c r="E104" s="79"/>
      <c r="F104" s="305"/>
      <c r="G104" s="74"/>
      <c r="H104" s="90"/>
      <c r="I104" s="79"/>
      <c r="J104" s="305"/>
      <c r="K104" s="74"/>
    </row>
    <row r="105" spans="1:11" ht="12.75" customHeight="1" x14ac:dyDescent="0.2">
      <c r="A105" s="72"/>
      <c r="B105" s="77"/>
      <c r="C105" s="89"/>
      <c r="D105" s="90"/>
      <c r="E105" s="79"/>
      <c r="F105" s="305"/>
      <c r="G105" s="74"/>
      <c r="H105" s="90"/>
      <c r="I105" s="79"/>
      <c r="J105" s="305"/>
      <c r="K105" s="74"/>
    </row>
    <row r="106" spans="1:11" ht="12.75" customHeight="1" x14ac:dyDescent="0.2">
      <c r="A106" s="72"/>
      <c r="B106" s="77"/>
      <c r="C106" s="89"/>
      <c r="D106" s="90"/>
      <c r="E106" s="79"/>
      <c r="F106" s="305"/>
      <c r="G106" s="74"/>
      <c r="H106" s="90"/>
      <c r="I106" s="79"/>
      <c r="J106" s="305"/>
      <c r="K106" s="74"/>
    </row>
    <row r="107" spans="1:11" ht="12.75" customHeight="1" x14ac:dyDescent="0.2">
      <c r="A107" s="72"/>
      <c r="B107" s="77"/>
      <c r="C107" s="89"/>
      <c r="D107" s="90"/>
      <c r="E107" s="79"/>
      <c r="F107" s="305"/>
      <c r="G107" s="74"/>
      <c r="H107" s="90"/>
      <c r="I107" s="79"/>
      <c r="J107" s="305"/>
      <c r="K107" s="74"/>
    </row>
    <row r="108" spans="1:11" ht="12.75" customHeight="1" x14ac:dyDescent="0.2">
      <c r="A108" s="72"/>
      <c r="B108" s="77"/>
      <c r="C108" s="89"/>
      <c r="D108" s="80"/>
      <c r="E108" s="81"/>
      <c r="F108" s="305"/>
      <c r="G108" s="74"/>
      <c r="H108" s="80"/>
      <c r="I108" s="81"/>
      <c r="J108" s="305"/>
      <c r="K108" s="74"/>
    </row>
    <row r="109" spans="1:11" ht="12.75" customHeight="1" x14ac:dyDescent="0.2">
      <c r="A109" s="72"/>
      <c r="B109" s="77"/>
      <c r="C109" s="89"/>
      <c r="D109" s="80"/>
      <c r="E109" s="81"/>
      <c r="F109" s="305"/>
      <c r="G109" s="74"/>
      <c r="H109" s="80"/>
      <c r="I109" s="81"/>
      <c r="J109" s="305"/>
      <c r="K109" s="74"/>
    </row>
    <row r="110" spans="1:11" ht="12.75" customHeight="1" x14ac:dyDescent="0.2">
      <c r="A110" s="72"/>
      <c r="B110" s="77"/>
      <c r="C110" s="89"/>
      <c r="D110" s="80"/>
      <c r="E110" s="81"/>
      <c r="F110" s="305"/>
      <c r="G110" s="74"/>
      <c r="H110" s="80"/>
      <c r="I110" s="81"/>
      <c r="J110" s="305"/>
      <c r="K110" s="74"/>
    </row>
    <row r="111" spans="1:11" ht="12.75" customHeight="1" x14ac:dyDescent="0.2">
      <c r="A111" s="72"/>
      <c r="B111" s="77"/>
      <c r="C111" s="89"/>
      <c r="D111" s="80"/>
      <c r="E111" s="81"/>
      <c r="F111" s="305"/>
      <c r="G111" s="74"/>
      <c r="H111" s="80"/>
      <c r="I111" s="81"/>
      <c r="J111" s="305"/>
      <c r="K111" s="74"/>
    </row>
    <row r="112" spans="1:11" ht="12.75" customHeight="1" x14ac:dyDescent="0.2">
      <c r="A112" s="72"/>
      <c r="B112" s="77"/>
      <c r="C112" s="89"/>
      <c r="D112" s="80"/>
      <c r="E112" s="81"/>
      <c r="F112" s="305"/>
      <c r="G112" s="74"/>
      <c r="H112" s="80"/>
      <c r="I112" s="81"/>
      <c r="J112" s="305"/>
      <c r="K112" s="74"/>
    </row>
    <row r="113" spans="1:11" ht="13.5" customHeight="1" thickBot="1" x14ac:dyDescent="0.25">
      <c r="A113" s="72"/>
      <c r="B113" s="96"/>
      <c r="C113" s="89"/>
      <c r="D113" s="80"/>
      <c r="E113" s="81"/>
      <c r="F113" s="306"/>
      <c r="G113" s="74"/>
      <c r="H113" s="80"/>
      <c r="I113" s="81"/>
      <c r="J113" s="306"/>
      <c r="K113" s="74"/>
    </row>
    <row r="114" spans="1:11" ht="13.5" thickBot="1" x14ac:dyDescent="0.25">
      <c r="A114" s="72"/>
      <c r="B114" s="139" t="s">
        <v>50</v>
      </c>
      <c r="C114" s="94"/>
      <c r="D114" s="147">
        <f>SUM(D103:D113)</f>
        <v>0</v>
      </c>
      <c r="E114" s="148">
        <f>SUM(E103:E113)</f>
        <v>0</v>
      </c>
      <c r="F114" s="144">
        <f>D114+E114</f>
        <v>0</v>
      </c>
      <c r="G114" s="74"/>
      <c r="H114" s="147">
        <f>SUM(H103:H113)</f>
        <v>0</v>
      </c>
      <c r="I114" s="148">
        <f>SUM(I103:I113)</f>
        <v>0</v>
      </c>
      <c r="J114" s="144">
        <f>H114+I114</f>
        <v>0</v>
      </c>
      <c r="K114" s="74"/>
    </row>
    <row r="115" spans="1:11" ht="3.75" customHeight="1" thickBot="1" x14ac:dyDescent="0.25">
      <c r="A115" s="72"/>
      <c r="B115" s="50"/>
      <c r="C115" s="51"/>
      <c r="D115" s="52"/>
      <c r="E115" s="52"/>
      <c r="F115" s="52"/>
      <c r="G115" s="4"/>
      <c r="H115" s="52"/>
      <c r="I115" s="52"/>
      <c r="J115" s="53"/>
      <c r="K115" s="74"/>
    </row>
    <row r="116" spans="1:11" ht="26.25" thickBot="1" x14ac:dyDescent="0.25">
      <c r="A116" s="72"/>
      <c r="B116" s="256" t="s">
        <v>51</v>
      </c>
      <c r="C116" s="69"/>
      <c r="D116" s="314" t="s">
        <v>121</v>
      </c>
      <c r="E116" s="315"/>
      <c r="F116" s="145" t="s">
        <v>6</v>
      </c>
      <c r="G116" s="74"/>
      <c r="H116" s="314" t="s">
        <v>121</v>
      </c>
      <c r="I116" s="315"/>
      <c r="J116" s="145" t="s">
        <v>6</v>
      </c>
      <c r="K116" s="74"/>
    </row>
    <row r="117" spans="1:11" ht="12.75" customHeight="1" x14ac:dyDescent="0.2">
      <c r="A117" s="72"/>
      <c r="B117" s="88"/>
      <c r="C117" s="89"/>
      <c r="D117" s="80"/>
      <c r="E117" s="81"/>
      <c r="F117" s="304" t="str">
        <f>IF(F128=0,"",F128/F130)</f>
        <v/>
      </c>
      <c r="G117" s="74"/>
      <c r="H117" s="80"/>
      <c r="I117" s="81"/>
      <c r="J117" s="304" t="str">
        <f>IF(J128=0,"",J128/J130)</f>
        <v/>
      </c>
      <c r="K117" s="74"/>
    </row>
    <row r="118" spans="1:11" ht="12.75" customHeight="1" x14ac:dyDescent="0.2">
      <c r="A118" s="72"/>
      <c r="B118" s="77"/>
      <c r="C118" s="89"/>
      <c r="D118" s="80"/>
      <c r="E118" s="81"/>
      <c r="F118" s="305"/>
      <c r="G118" s="74"/>
      <c r="H118" s="80"/>
      <c r="I118" s="81"/>
      <c r="J118" s="305"/>
      <c r="K118" s="74"/>
    </row>
    <row r="119" spans="1:11" ht="12.75" customHeight="1" x14ac:dyDescent="0.2">
      <c r="A119" s="72"/>
      <c r="B119" s="77"/>
      <c r="C119" s="89"/>
      <c r="D119" s="80"/>
      <c r="E119" s="81"/>
      <c r="F119" s="305"/>
      <c r="G119" s="74"/>
      <c r="H119" s="80"/>
      <c r="I119" s="81"/>
      <c r="J119" s="305"/>
      <c r="K119" s="74"/>
    </row>
    <row r="120" spans="1:11" ht="12.75" customHeight="1" x14ac:dyDescent="0.2">
      <c r="A120" s="72"/>
      <c r="B120" s="77"/>
      <c r="C120" s="89"/>
      <c r="D120" s="80"/>
      <c r="E120" s="81"/>
      <c r="F120" s="305"/>
      <c r="G120" s="74"/>
      <c r="H120" s="80"/>
      <c r="I120" s="81"/>
      <c r="J120" s="305"/>
      <c r="K120" s="74"/>
    </row>
    <row r="121" spans="1:11" ht="12.75" customHeight="1" x14ac:dyDescent="0.2">
      <c r="A121" s="72"/>
      <c r="B121" s="77"/>
      <c r="C121" s="89"/>
      <c r="D121" s="80"/>
      <c r="E121" s="81"/>
      <c r="F121" s="305"/>
      <c r="G121" s="74"/>
      <c r="H121" s="80"/>
      <c r="I121" s="81"/>
      <c r="J121" s="305"/>
      <c r="K121" s="74"/>
    </row>
    <row r="122" spans="1:11" ht="12.75" customHeight="1" x14ac:dyDescent="0.2">
      <c r="A122" s="72"/>
      <c r="B122" s="77"/>
      <c r="C122" s="89"/>
      <c r="D122" s="80"/>
      <c r="E122" s="81"/>
      <c r="F122" s="305"/>
      <c r="G122" s="74"/>
      <c r="H122" s="80"/>
      <c r="I122" s="81"/>
      <c r="J122" s="305"/>
      <c r="K122" s="74"/>
    </row>
    <row r="123" spans="1:11" ht="12.75" customHeight="1" x14ac:dyDescent="0.2">
      <c r="A123" s="72"/>
      <c r="B123" s="77"/>
      <c r="C123" s="89"/>
      <c r="D123" s="80"/>
      <c r="E123" s="81"/>
      <c r="F123" s="305"/>
      <c r="G123" s="74"/>
      <c r="H123" s="80"/>
      <c r="I123" s="81"/>
      <c r="J123" s="305"/>
      <c r="K123" s="74"/>
    </row>
    <row r="124" spans="1:11" ht="12.75" customHeight="1" x14ac:dyDescent="0.2">
      <c r="A124" s="72"/>
      <c r="B124" s="77"/>
      <c r="C124" s="89"/>
      <c r="D124" s="80"/>
      <c r="E124" s="81"/>
      <c r="F124" s="305"/>
      <c r="G124" s="74"/>
      <c r="H124" s="80"/>
      <c r="I124" s="81"/>
      <c r="J124" s="305"/>
      <c r="K124" s="74"/>
    </row>
    <row r="125" spans="1:11" ht="12.75" customHeight="1" x14ac:dyDescent="0.2">
      <c r="A125" s="72"/>
      <c r="B125" s="77"/>
      <c r="C125" s="89"/>
      <c r="D125" s="80"/>
      <c r="E125" s="81"/>
      <c r="F125" s="305"/>
      <c r="G125" s="74"/>
      <c r="H125" s="80"/>
      <c r="I125" s="81"/>
      <c r="J125" s="305"/>
      <c r="K125" s="74"/>
    </row>
    <row r="126" spans="1:11" ht="12.75" customHeight="1" x14ac:dyDescent="0.2">
      <c r="A126" s="72"/>
      <c r="B126" s="77"/>
      <c r="C126" s="89"/>
      <c r="D126" s="80"/>
      <c r="E126" s="81"/>
      <c r="F126" s="305"/>
      <c r="G126" s="74"/>
      <c r="H126" s="80"/>
      <c r="I126" s="81"/>
      <c r="J126" s="305"/>
      <c r="K126" s="74"/>
    </row>
    <row r="127" spans="1:11" ht="13.5" customHeight="1" thickBot="1" x14ac:dyDescent="0.25">
      <c r="A127" s="72"/>
      <c r="B127" s="96"/>
      <c r="C127" s="89"/>
      <c r="D127" s="80"/>
      <c r="E127" s="81"/>
      <c r="F127" s="306"/>
      <c r="G127" s="74"/>
      <c r="H127" s="80"/>
      <c r="I127" s="81"/>
      <c r="J127" s="306"/>
      <c r="K127" s="74"/>
    </row>
    <row r="128" spans="1:11" ht="13.5" customHeight="1" thickBot="1" x14ac:dyDescent="0.25">
      <c r="A128" s="72"/>
      <c r="B128" s="139" t="s">
        <v>52</v>
      </c>
      <c r="C128" s="94"/>
      <c r="D128" s="147">
        <f>SUM(D117:D127)</f>
        <v>0</v>
      </c>
      <c r="E128" s="148">
        <f>SUM(E117:E127)</f>
        <v>0</v>
      </c>
      <c r="F128" s="144">
        <f>D128+E128</f>
        <v>0</v>
      </c>
      <c r="G128" s="95"/>
      <c r="H128" s="147">
        <f>SUM(H117:H127)</f>
        <v>0</v>
      </c>
      <c r="I128" s="148">
        <f>SUM(I117:I127)</f>
        <v>0</v>
      </c>
      <c r="J128" s="144">
        <f>H128+I128</f>
        <v>0</v>
      </c>
      <c r="K128" s="72"/>
    </row>
    <row r="129" spans="1:11" ht="3.75" customHeight="1" thickBot="1" x14ac:dyDescent="0.25">
      <c r="A129" s="72"/>
      <c r="B129" s="56"/>
      <c r="C129" s="57"/>
      <c r="D129" s="58"/>
      <c r="E129" s="58"/>
      <c r="F129" s="58"/>
      <c r="G129" s="59"/>
      <c r="H129" s="58"/>
      <c r="I129" s="58"/>
      <c r="J129" s="60"/>
      <c r="K129" s="72"/>
    </row>
    <row r="130" spans="1:11" x14ac:dyDescent="0.2">
      <c r="A130" s="72"/>
      <c r="B130" s="151" t="s">
        <v>53</v>
      </c>
      <c r="C130" s="69"/>
      <c r="D130" s="152">
        <f>D28+D39+D50+D62+D74+D89+D100+D114+D128</f>
        <v>0</v>
      </c>
      <c r="E130" s="153">
        <f>E28+E39+E50+E62+E74+E89+E100+E114+E128</f>
        <v>0</v>
      </c>
      <c r="F130" s="154">
        <f>D130+E130</f>
        <v>0</v>
      </c>
      <c r="G130" s="74"/>
      <c r="H130" s="152">
        <f>H28+H39+H50+H62+H74+H89+H100+H114+H128</f>
        <v>0</v>
      </c>
      <c r="I130" s="153">
        <f>I28+I39+I50+I62+I74+I89+I100+I114+I128</f>
        <v>0</v>
      </c>
      <c r="J130" s="154">
        <f>H130+I130</f>
        <v>0</v>
      </c>
      <c r="K130" s="72"/>
    </row>
    <row r="131" spans="1:11" ht="6" customHeight="1" x14ac:dyDescent="0.2">
      <c r="A131" s="72"/>
      <c r="B131" s="97"/>
      <c r="C131" s="89"/>
      <c r="D131" s="98"/>
      <c r="E131" s="99"/>
      <c r="F131" s="100"/>
      <c r="G131" s="74"/>
      <c r="H131" s="98"/>
      <c r="I131" s="99"/>
      <c r="J131" s="100"/>
      <c r="K131" s="74"/>
    </row>
    <row r="132" spans="1:11" ht="13.5" thickBot="1" x14ac:dyDescent="0.25">
      <c r="A132" s="72"/>
      <c r="B132" s="155" t="s">
        <v>54</v>
      </c>
      <c r="C132" s="94"/>
      <c r="D132" s="156">
        <f>D11-D130</f>
        <v>0</v>
      </c>
      <c r="E132" s="157">
        <f>E11-E130</f>
        <v>0</v>
      </c>
      <c r="F132" s="158">
        <f>D132+E132</f>
        <v>0</v>
      </c>
      <c r="G132" s="95"/>
      <c r="H132" s="156">
        <f>H11-H130</f>
        <v>0</v>
      </c>
      <c r="I132" s="157">
        <f>I11-I130</f>
        <v>0</v>
      </c>
      <c r="J132" s="158">
        <f>H132+I132</f>
        <v>0</v>
      </c>
      <c r="K132" s="74"/>
    </row>
    <row r="133" spans="1:11" ht="3.75" customHeight="1" thickBot="1" x14ac:dyDescent="0.25">
      <c r="A133" s="94"/>
      <c r="B133" s="59"/>
      <c r="C133" s="4"/>
      <c r="D133" s="4"/>
      <c r="E133" s="4"/>
      <c r="F133" s="4"/>
      <c r="G133" s="4"/>
      <c r="H133" s="4"/>
      <c r="I133" s="59"/>
      <c r="J133" s="59"/>
      <c r="K133" s="95"/>
    </row>
    <row r="134" spans="1:11" ht="7.5" customHeight="1" thickBo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7"/>
      <c r="K134" s="7"/>
    </row>
    <row r="135" spans="1:11" ht="3.75" customHeight="1" thickBot="1" x14ac:dyDescent="0.25">
      <c r="A135" s="69"/>
      <c r="B135" s="4"/>
      <c r="C135" s="48"/>
      <c r="D135" s="4"/>
      <c r="E135" s="4"/>
      <c r="F135" s="4"/>
      <c r="G135" s="48"/>
      <c r="H135" s="4"/>
      <c r="I135" s="4"/>
      <c r="J135" s="4"/>
      <c r="K135" s="70"/>
    </row>
    <row r="136" spans="1:11" ht="12.75" customHeight="1" x14ac:dyDescent="0.2">
      <c r="A136" s="89"/>
      <c r="B136" s="159" t="s">
        <v>143</v>
      </c>
      <c r="C136" s="74"/>
      <c r="D136" s="339" t="s">
        <v>146</v>
      </c>
      <c r="E136" s="340"/>
      <c r="F136" s="341"/>
      <c r="G136" s="74"/>
      <c r="H136" s="339" t="s">
        <v>146</v>
      </c>
      <c r="I136" s="340"/>
      <c r="J136" s="341"/>
      <c r="K136" s="74"/>
    </row>
    <row r="137" spans="1:11" ht="12.75" customHeight="1" x14ac:dyDescent="0.2">
      <c r="A137" s="89"/>
      <c r="B137" s="101" t="s">
        <v>109</v>
      </c>
      <c r="C137" s="74"/>
      <c r="D137" s="300" t="str">
        <f>IF((D11+E11)=0,"",D11+E11)</f>
        <v/>
      </c>
      <c r="E137" s="301"/>
      <c r="F137" s="302"/>
      <c r="G137" s="74"/>
      <c r="H137" s="300" t="str">
        <f>IF((H11+I11)=0,"",H11+I11)</f>
        <v/>
      </c>
      <c r="I137" s="301"/>
      <c r="J137" s="302"/>
      <c r="K137" s="74"/>
    </row>
    <row r="138" spans="1:11" ht="12.75" customHeight="1" x14ac:dyDescent="0.2">
      <c r="A138" s="89"/>
      <c r="B138" s="101" t="s">
        <v>55</v>
      </c>
      <c r="C138" s="74"/>
      <c r="D138" s="307" t="str">
        <f>IF((D130+E130)=0,"",D130+E130)</f>
        <v/>
      </c>
      <c r="E138" s="308"/>
      <c r="F138" s="309"/>
      <c r="G138" s="74"/>
      <c r="H138" s="307" t="str">
        <f>IF((H130+I130)=0,"",H130+I130)</f>
        <v/>
      </c>
      <c r="I138" s="308"/>
      <c r="J138" s="309"/>
      <c r="K138" s="74"/>
    </row>
    <row r="139" spans="1:11" ht="13.5" customHeight="1" thickBot="1" x14ac:dyDescent="0.25">
      <c r="A139" s="89"/>
      <c r="B139" s="102" t="s">
        <v>110</v>
      </c>
      <c r="C139" s="74"/>
      <c r="D139" s="342" t="str">
        <f>IF(F11=0,"",(IF(F130=0,"",(D137-D138))))</f>
        <v/>
      </c>
      <c r="E139" s="343"/>
      <c r="F139" s="344"/>
      <c r="G139" s="74"/>
      <c r="H139" s="342" t="str">
        <f>IF(J11=0,"",(IF(J130=0,"",(H137-H138))))</f>
        <v/>
      </c>
      <c r="I139" s="343"/>
      <c r="J139" s="344"/>
      <c r="K139" s="74"/>
    </row>
    <row r="140" spans="1:11" s="2" customFormat="1" ht="9" customHeight="1" thickBot="1" x14ac:dyDescent="0.25">
      <c r="A140" s="72"/>
      <c r="B140" s="54"/>
      <c r="C140" s="74"/>
      <c r="D140" s="3"/>
      <c r="E140" s="1"/>
      <c r="F140" s="5"/>
      <c r="G140" s="74"/>
      <c r="H140" s="3"/>
      <c r="I140" s="1"/>
      <c r="J140" s="5"/>
      <c r="K140" s="74"/>
    </row>
    <row r="141" spans="1:11" s="2" customFormat="1" ht="15.75" x14ac:dyDescent="0.2">
      <c r="A141" s="72"/>
      <c r="B141" s="327" t="s">
        <v>56</v>
      </c>
      <c r="C141" s="74"/>
      <c r="D141" s="345" t="str">
        <f>IF(D139="","",IF(D139&lt;0,"Toma de Conta Informa:",IF(D139=0,"Toma de Conta Informa:","Toma de Conta Informa:")))</f>
        <v/>
      </c>
      <c r="E141" s="346"/>
      <c r="F141" s="347"/>
      <c r="G141" s="74"/>
      <c r="H141" s="345" t="str">
        <f>IF(H139="","",IF(H139&lt;0,"Toma de Conta Informa:",IF(H139=0,"Toma de Conta Informa:","Toma de Conta Informa:")))</f>
        <v/>
      </c>
      <c r="I141" s="346"/>
      <c r="J141" s="347"/>
      <c r="K141" s="74"/>
    </row>
    <row r="142" spans="1:11" s="1" customFormat="1" ht="16.5" thickBot="1" x14ac:dyDescent="0.25">
      <c r="A142" s="72"/>
      <c r="B142" s="351"/>
      <c r="C142" s="74"/>
      <c r="D142" s="333" t="str">
        <f>IF(D139="","",IF(D139&lt;0,"Atenção - Resultado Mensal Negativo",IF(D139=0,"Nem Positivo nem Negativo - No Limite","Parabéns - Resultado Mensal Positivo")))</f>
        <v/>
      </c>
      <c r="E142" s="334"/>
      <c r="F142" s="335"/>
      <c r="G142" s="74"/>
      <c r="H142" s="333" t="str">
        <f>IF(H139="","",IF(H139&lt;0,"Atenção - Resultado Mensal Negativo",IF(H139=0,"Nem Positivo nem Negativo - No Limite","Parabéns - Resultado Mensal Positivo")))</f>
        <v/>
      </c>
      <c r="I142" s="334"/>
      <c r="J142" s="335"/>
      <c r="K142" s="74"/>
    </row>
    <row r="143" spans="1:11" s="2" customFormat="1" ht="3.75" customHeight="1" thickBot="1" x14ac:dyDescent="0.25">
      <c r="A143" s="94"/>
      <c r="B143" s="59"/>
      <c r="C143" s="59"/>
      <c r="D143" s="4"/>
      <c r="E143" s="4"/>
      <c r="F143" s="4"/>
      <c r="G143" s="59"/>
      <c r="H143" s="4"/>
      <c r="I143" s="4"/>
      <c r="J143" s="4"/>
      <c r="K143" s="95"/>
    </row>
    <row r="144" spans="1:11" s="2" customFormat="1" ht="7.5" customHeight="1" thickBot="1" x14ac:dyDescent="0.25">
      <c r="A144" s="103"/>
      <c r="B144" s="1"/>
      <c r="C144" s="1"/>
      <c r="D144" s="1"/>
      <c r="E144" s="1"/>
      <c r="F144" s="7"/>
      <c r="G144" s="7"/>
      <c r="H144" s="7"/>
      <c r="I144" s="1"/>
      <c r="J144" s="1"/>
      <c r="K144" s="103"/>
    </row>
    <row r="145" spans="1:11" s="2" customFormat="1" ht="3.75" customHeight="1" thickBot="1" x14ac:dyDescent="0.25">
      <c r="A145" s="104"/>
      <c r="B145" s="105"/>
      <c r="C145" s="106"/>
      <c r="D145" s="105"/>
      <c r="E145" s="105"/>
      <c r="F145" s="105"/>
      <c r="G145" s="106"/>
      <c r="H145" s="105"/>
      <c r="I145" s="105"/>
      <c r="J145" s="105"/>
      <c r="K145" s="107"/>
    </row>
    <row r="146" spans="1:11" ht="13.5" customHeight="1" thickBot="1" x14ac:dyDescent="0.25">
      <c r="A146" s="89"/>
      <c r="B146" s="160" t="s">
        <v>145</v>
      </c>
      <c r="C146" s="74"/>
      <c r="D146" s="303" t="s">
        <v>57</v>
      </c>
      <c r="E146" s="331"/>
      <c r="F146" s="332"/>
      <c r="G146" s="74"/>
      <c r="H146" s="303" t="s">
        <v>57</v>
      </c>
      <c r="I146" s="331"/>
      <c r="J146" s="332"/>
      <c r="K146" s="74"/>
    </row>
    <row r="147" spans="1:11" s="2" customFormat="1" ht="13.5" customHeight="1" thickBot="1" x14ac:dyDescent="0.25">
      <c r="A147" s="89"/>
      <c r="B147" s="108" t="s">
        <v>58</v>
      </c>
      <c r="C147" s="74"/>
      <c r="D147" s="324">
        <v>0.2</v>
      </c>
      <c r="E147" s="325"/>
      <c r="F147" s="326"/>
      <c r="G147" s="74"/>
      <c r="H147" s="324">
        <v>0.2</v>
      </c>
      <c r="I147" s="325"/>
      <c r="J147" s="326"/>
      <c r="K147" s="74"/>
    </row>
    <row r="148" spans="1:11" s="2" customFormat="1" ht="9" customHeight="1" thickBot="1" x14ac:dyDescent="0.25">
      <c r="A148" s="89"/>
      <c r="B148" s="54"/>
      <c r="C148" s="74"/>
      <c r="D148" s="3"/>
      <c r="E148" s="1"/>
      <c r="F148" s="5"/>
      <c r="G148" s="74"/>
      <c r="H148" s="3"/>
      <c r="I148" s="1"/>
      <c r="J148" s="5"/>
      <c r="K148" s="74"/>
    </row>
    <row r="149" spans="1:11" s="2" customFormat="1" ht="13.5" customHeight="1" thickBot="1" x14ac:dyDescent="0.25">
      <c r="A149" s="89"/>
      <c r="B149" s="161" t="s">
        <v>59</v>
      </c>
      <c r="C149" s="74"/>
      <c r="D149" s="303" t="s">
        <v>60</v>
      </c>
      <c r="E149" s="331"/>
      <c r="F149" s="332"/>
      <c r="G149" s="74"/>
      <c r="H149" s="303" t="s">
        <v>60</v>
      </c>
      <c r="I149" s="331"/>
      <c r="J149" s="332"/>
      <c r="K149" s="74"/>
    </row>
    <row r="150" spans="1:11" ht="12.75" customHeight="1" x14ac:dyDescent="0.2">
      <c r="A150" s="89"/>
      <c r="B150" s="165" t="s">
        <v>94</v>
      </c>
      <c r="C150" s="74"/>
      <c r="D150" s="297">
        <v>0</v>
      </c>
      <c r="E150" s="298"/>
      <c r="F150" s="299"/>
      <c r="G150" s="74"/>
      <c r="H150" s="297">
        <v>0</v>
      </c>
      <c r="I150" s="298"/>
      <c r="J150" s="299"/>
      <c r="K150" s="74"/>
    </row>
    <row r="151" spans="1:11" ht="13.5" customHeight="1" thickBot="1" x14ac:dyDescent="0.25">
      <c r="A151" s="89"/>
      <c r="B151" s="166" t="s">
        <v>95</v>
      </c>
      <c r="C151" s="74"/>
      <c r="D151" s="336">
        <v>0</v>
      </c>
      <c r="E151" s="337"/>
      <c r="F151" s="338"/>
      <c r="G151" s="74"/>
      <c r="H151" s="336">
        <v>0</v>
      </c>
      <c r="I151" s="337"/>
      <c r="J151" s="338"/>
      <c r="K151" s="74"/>
    </row>
    <row r="152" spans="1:11" ht="13.5" customHeight="1" thickBot="1" x14ac:dyDescent="0.25">
      <c r="A152" s="89"/>
      <c r="B152" s="162" t="s">
        <v>61</v>
      </c>
      <c r="C152" s="74"/>
      <c r="D152" s="303">
        <f>D150+D151</f>
        <v>0</v>
      </c>
      <c r="E152" s="295"/>
      <c r="F152" s="296"/>
      <c r="G152" s="74"/>
      <c r="H152" s="303">
        <f>H150+H151</f>
        <v>0</v>
      </c>
      <c r="I152" s="295"/>
      <c r="J152" s="296"/>
      <c r="K152" s="74"/>
    </row>
    <row r="153" spans="1:11" ht="3.75" customHeight="1" thickBot="1" x14ac:dyDescent="0.25">
      <c r="A153" s="89"/>
      <c r="B153" s="54"/>
      <c r="C153" s="74"/>
      <c r="D153" s="321"/>
      <c r="E153" s="322"/>
      <c r="F153" s="323"/>
      <c r="G153" s="74"/>
      <c r="H153" s="321"/>
      <c r="I153" s="322"/>
      <c r="J153" s="323"/>
      <c r="K153" s="74"/>
    </row>
    <row r="154" spans="1:11" ht="13.5" customHeight="1" thickBot="1" x14ac:dyDescent="0.25">
      <c r="A154" s="89"/>
      <c r="B154" s="161" t="s">
        <v>100</v>
      </c>
      <c r="C154" s="74"/>
      <c r="D154" s="294">
        <f>IF(F11&lt;=0,0,IF(D139&lt;0,"Resultado Negativo. Não é possível fazer aplicação. ",ROUND((D152/F11),2)))</f>
        <v>0</v>
      </c>
      <c r="E154" s="295"/>
      <c r="F154" s="296"/>
      <c r="G154" s="74"/>
      <c r="H154" s="294">
        <f>IF(J11&lt;=0,0,IF(H139&lt;0,"Resultado Negativo. Não é possível fazer aplicação. ",ROUND((H152/J11),2)))</f>
        <v>0</v>
      </c>
      <c r="I154" s="295"/>
      <c r="J154" s="296"/>
      <c r="K154" s="74"/>
    </row>
    <row r="155" spans="1:11" ht="9" customHeight="1" x14ac:dyDescent="0.2">
      <c r="A155" s="89"/>
      <c r="B155" s="55"/>
      <c r="C155" s="74"/>
      <c r="D155" s="109"/>
      <c r="E155" s="2"/>
      <c r="F155" s="49"/>
      <c r="G155" s="74"/>
      <c r="H155" s="109"/>
      <c r="I155" s="2"/>
      <c r="J155" s="49"/>
      <c r="K155" s="74"/>
    </row>
    <row r="156" spans="1:11" ht="16.5" customHeight="1" thickBot="1" x14ac:dyDescent="0.25">
      <c r="A156" s="89"/>
      <c r="B156" s="110" t="s">
        <v>62</v>
      </c>
      <c r="C156" s="74"/>
      <c r="D156" s="318" t="str">
        <f>IF(D139&lt;0,"",IF(D152&lt;=0,"",IF(D154&lt;D147,"Atenção - Meta não cumprida","Parabéns - Meta cumprida")))</f>
        <v/>
      </c>
      <c r="E156" s="319"/>
      <c r="F156" s="320"/>
      <c r="G156" s="74"/>
      <c r="H156" s="318" t="str">
        <f>IF(H139&lt;0,"",IF(H152&lt;=0,"",IF(H154&lt;H147,"Atenção - Meta não cumprida","Parabéns - Meta cumprida")))</f>
        <v/>
      </c>
      <c r="I156" s="319"/>
      <c r="J156" s="320"/>
      <c r="K156" s="74"/>
    </row>
    <row r="157" spans="1:11" ht="3.75" customHeight="1" thickBot="1" x14ac:dyDescent="0.25">
      <c r="A157" s="94"/>
      <c r="B157" s="111"/>
      <c r="C157" s="59"/>
      <c r="D157" s="111"/>
      <c r="E157" s="111"/>
      <c r="F157" s="112"/>
      <c r="G157" s="59"/>
      <c r="H157" s="111"/>
      <c r="I157" s="111"/>
      <c r="J157" s="112"/>
      <c r="K157" s="95"/>
    </row>
    <row r="158" spans="1:11" ht="7.5" customHeight="1" thickBot="1" x14ac:dyDescent="0.25">
      <c r="A158" s="103"/>
      <c r="B158" s="6"/>
      <c r="C158" s="7"/>
      <c r="D158" s="6"/>
      <c r="E158" s="6"/>
      <c r="F158" s="6"/>
      <c r="G158" s="7"/>
      <c r="H158" s="6"/>
      <c r="I158" s="6"/>
      <c r="J158" s="6"/>
      <c r="K158" s="103"/>
    </row>
    <row r="159" spans="1:11" ht="3.75" customHeight="1" thickBot="1" x14ac:dyDescent="0.25">
      <c r="A159" s="69"/>
      <c r="B159" s="48"/>
      <c r="C159" s="48"/>
      <c r="D159" s="4"/>
      <c r="E159" s="4"/>
      <c r="F159" s="4"/>
      <c r="G159" s="48"/>
      <c r="H159" s="4"/>
      <c r="I159" s="4"/>
      <c r="J159" s="4"/>
      <c r="K159" s="70"/>
    </row>
    <row r="160" spans="1:11" ht="12.75" customHeight="1" x14ac:dyDescent="0.2">
      <c r="A160" s="72"/>
      <c r="B160" s="366" t="s">
        <v>153</v>
      </c>
      <c r="C160" s="72"/>
      <c r="D160" s="104"/>
      <c r="E160" s="106"/>
      <c r="F160" s="107"/>
      <c r="G160" s="74"/>
      <c r="H160" s="104"/>
      <c r="I160" s="106"/>
      <c r="J160" s="107"/>
      <c r="K160" s="74"/>
    </row>
    <row r="161" spans="1:11" ht="12.75" customHeight="1" x14ac:dyDescent="0.2">
      <c r="A161" s="72"/>
      <c r="B161" s="330"/>
      <c r="C161" s="72"/>
      <c r="D161" s="109"/>
      <c r="E161" s="2"/>
      <c r="F161" s="49"/>
      <c r="G161" s="74"/>
      <c r="H161" s="109"/>
      <c r="I161" s="2"/>
      <c r="J161" s="49"/>
      <c r="K161" s="74"/>
    </row>
    <row r="162" spans="1:11" ht="12.75" customHeight="1" x14ac:dyDescent="0.2">
      <c r="A162" s="72"/>
      <c r="B162" s="330"/>
      <c r="C162" s="72"/>
      <c r="D162" s="109"/>
      <c r="E162" s="2"/>
      <c r="F162" s="49"/>
      <c r="G162" s="74"/>
      <c r="H162" s="109"/>
      <c r="I162" s="2"/>
      <c r="J162" s="49"/>
      <c r="K162" s="74"/>
    </row>
    <row r="163" spans="1:11" ht="12.75" customHeight="1" x14ac:dyDescent="0.2">
      <c r="A163" s="72"/>
      <c r="B163" s="330"/>
      <c r="C163" s="72"/>
      <c r="D163" s="109" t="s">
        <v>5</v>
      </c>
      <c r="E163" s="2">
        <f>F28</f>
        <v>0</v>
      </c>
      <c r="F163" s="49"/>
      <c r="G163" s="74"/>
      <c r="H163" s="109" t="s">
        <v>5</v>
      </c>
      <c r="I163" s="2">
        <f>J28</f>
        <v>0</v>
      </c>
      <c r="J163" s="49"/>
      <c r="K163" s="74"/>
    </row>
    <row r="164" spans="1:11" ht="12.75" customHeight="1" x14ac:dyDescent="0.2">
      <c r="A164" s="72"/>
      <c r="B164" s="330"/>
      <c r="C164" s="72"/>
      <c r="D164" s="109" t="s">
        <v>18</v>
      </c>
      <c r="E164" s="2">
        <f>F39</f>
        <v>0</v>
      </c>
      <c r="F164" s="49"/>
      <c r="G164" s="74"/>
      <c r="H164" s="109" t="s">
        <v>18</v>
      </c>
      <c r="I164" s="2">
        <f>J39</f>
        <v>0</v>
      </c>
      <c r="J164" s="49"/>
      <c r="K164" s="74"/>
    </row>
    <row r="165" spans="1:11" ht="12.75" customHeight="1" x14ac:dyDescent="0.2">
      <c r="A165" s="72"/>
      <c r="B165" s="330"/>
      <c r="C165" s="72"/>
      <c r="D165" s="109" t="s">
        <v>22</v>
      </c>
      <c r="E165" s="2">
        <f>F50</f>
        <v>0</v>
      </c>
      <c r="F165" s="49"/>
      <c r="G165" s="74"/>
      <c r="H165" s="109" t="s">
        <v>22</v>
      </c>
      <c r="I165" s="2">
        <f>J50</f>
        <v>0</v>
      </c>
      <c r="J165" s="49"/>
      <c r="K165" s="74"/>
    </row>
    <row r="166" spans="1:11" ht="12.75" customHeight="1" x14ac:dyDescent="0.2">
      <c r="A166" s="72"/>
      <c r="B166" s="330"/>
      <c r="C166" s="72"/>
      <c r="D166" s="109" t="s">
        <v>106</v>
      </c>
      <c r="E166" s="2">
        <f>F62</f>
        <v>0</v>
      </c>
      <c r="F166" s="49"/>
      <c r="G166" s="74"/>
      <c r="H166" s="109" t="s">
        <v>106</v>
      </c>
      <c r="I166" s="2">
        <f>J62</f>
        <v>0</v>
      </c>
      <c r="J166" s="49"/>
      <c r="K166" s="74"/>
    </row>
    <row r="167" spans="1:11" ht="12.75" customHeight="1" x14ac:dyDescent="0.2">
      <c r="A167" s="72"/>
      <c r="B167" s="330"/>
      <c r="C167" s="72"/>
      <c r="D167" s="109" t="s">
        <v>63</v>
      </c>
      <c r="E167" s="2">
        <f>F74</f>
        <v>0</v>
      </c>
      <c r="F167" s="49"/>
      <c r="G167" s="74"/>
      <c r="H167" s="109" t="s">
        <v>63</v>
      </c>
      <c r="I167" s="2">
        <f>J74</f>
        <v>0</v>
      </c>
      <c r="J167" s="49"/>
      <c r="K167" s="74"/>
    </row>
    <row r="168" spans="1:11" ht="12.75" customHeight="1" x14ac:dyDescent="0.2">
      <c r="A168" s="72"/>
      <c r="B168" s="330"/>
      <c r="C168" s="72"/>
      <c r="D168" s="109" t="s">
        <v>107</v>
      </c>
      <c r="E168" s="2">
        <f>F89</f>
        <v>0</v>
      </c>
      <c r="F168" s="49"/>
      <c r="G168" s="74"/>
      <c r="H168" s="109" t="s">
        <v>107</v>
      </c>
      <c r="I168" s="2">
        <f>J89</f>
        <v>0</v>
      </c>
      <c r="J168" s="49"/>
      <c r="K168" s="74"/>
    </row>
    <row r="169" spans="1:11" ht="12.75" customHeight="1" x14ac:dyDescent="0.2">
      <c r="A169" s="72"/>
      <c r="B169" s="330"/>
      <c r="C169" s="72"/>
      <c r="D169" s="109" t="s">
        <v>45</v>
      </c>
      <c r="E169" s="2">
        <f>F100</f>
        <v>0</v>
      </c>
      <c r="F169" s="49"/>
      <c r="G169" s="74"/>
      <c r="H169" s="109" t="s">
        <v>45</v>
      </c>
      <c r="I169" s="2">
        <f>J100</f>
        <v>0</v>
      </c>
      <c r="J169" s="49"/>
      <c r="K169" s="74"/>
    </row>
    <row r="170" spans="1:11" ht="12.75" customHeight="1" x14ac:dyDescent="0.2">
      <c r="A170" s="72"/>
      <c r="B170" s="330"/>
      <c r="C170" s="72"/>
      <c r="D170" s="109" t="s">
        <v>102</v>
      </c>
      <c r="E170" s="2">
        <f>F114</f>
        <v>0</v>
      </c>
      <c r="F170" s="49"/>
      <c r="G170" s="74"/>
      <c r="H170" s="109" t="s">
        <v>102</v>
      </c>
      <c r="I170" s="2">
        <f>J114</f>
        <v>0</v>
      </c>
      <c r="J170" s="49"/>
      <c r="K170" s="74"/>
    </row>
    <row r="171" spans="1:11" ht="12.75" customHeight="1" x14ac:dyDescent="0.2">
      <c r="A171" s="72"/>
      <c r="B171" s="330"/>
      <c r="C171" s="72"/>
      <c r="D171" s="109" t="s">
        <v>64</v>
      </c>
      <c r="E171" s="2">
        <f>F128</f>
        <v>0</v>
      </c>
      <c r="F171" s="49"/>
      <c r="G171" s="74"/>
      <c r="H171" s="109" t="s">
        <v>64</v>
      </c>
      <c r="I171" s="2">
        <f>J128</f>
        <v>0</v>
      </c>
      <c r="J171" s="49"/>
      <c r="K171" s="74"/>
    </row>
    <row r="172" spans="1:11" ht="12.75" customHeight="1" x14ac:dyDescent="0.2">
      <c r="A172" s="72"/>
      <c r="B172" s="330"/>
      <c r="C172" s="72"/>
      <c r="D172" s="109"/>
      <c r="E172" s="2"/>
      <c r="F172" s="49"/>
      <c r="G172" s="74"/>
      <c r="H172" s="109"/>
      <c r="I172" s="2"/>
      <c r="J172" s="49"/>
      <c r="K172" s="74"/>
    </row>
    <row r="173" spans="1:11" ht="13.5" customHeight="1" thickBot="1" x14ac:dyDescent="0.25">
      <c r="A173" s="72"/>
      <c r="B173" s="328"/>
      <c r="C173" s="72"/>
      <c r="D173" s="113"/>
      <c r="E173" s="114"/>
      <c r="F173" s="115"/>
      <c r="G173" s="74"/>
      <c r="H173" s="113"/>
      <c r="I173" s="114"/>
      <c r="J173" s="114"/>
      <c r="K173" s="72"/>
    </row>
    <row r="174" spans="1:11" ht="3.75" customHeight="1" thickBot="1" x14ac:dyDescent="0.25">
      <c r="A174" s="72"/>
      <c r="B174" s="116"/>
      <c r="C174" s="72"/>
      <c r="D174" s="2"/>
      <c r="E174" s="2"/>
      <c r="F174" s="2"/>
      <c r="G174" s="72"/>
      <c r="H174" s="2"/>
      <c r="I174" s="2"/>
      <c r="J174" s="2"/>
      <c r="K174" s="72"/>
    </row>
    <row r="175" spans="1:11" ht="13.5" customHeight="1" thickBot="1" x14ac:dyDescent="0.25">
      <c r="A175" s="72"/>
      <c r="B175" s="396" t="s">
        <v>144</v>
      </c>
      <c r="C175" s="72"/>
      <c r="D175" s="303" t="s">
        <v>99</v>
      </c>
      <c r="E175" s="295"/>
      <c r="F175" s="296"/>
      <c r="G175" s="74"/>
      <c r="H175" s="303" t="s">
        <v>99</v>
      </c>
      <c r="I175" s="295"/>
      <c r="J175" s="295"/>
      <c r="K175" s="72"/>
    </row>
    <row r="176" spans="1:11" ht="12.75" customHeight="1" x14ac:dyDescent="0.2">
      <c r="A176" s="72"/>
      <c r="B176" s="397"/>
      <c r="C176" s="72"/>
      <c r="D176" s="46">
        <f>'Jan - Fev'!H180</f>
        <v>0</v>
      </c>
      <c r="E176" s="47">
        <f>'Jan - Fev'!I180</f>
        <v>0</v>
      </c>
      <c r="F176" s="119" t="s">
        <v>134</v>
      </c>
      <c r="G176" s="74"/>
      <c r="H176" s="46">
        <f>D180</f>
        <v>0</v>
      </c>
      <c r="I176" s="47">
        <f>E180</f>
        <v>0</v>
      </c>
      <c r="J176" s="120" t="s">
        <v>65</v>
      </c>
      <c r="K176" s="72"/>
    </row>
    <row r="177" spans="1:11" ht="12.75" customHeight="1" x14ac:dyDescent="0.2">
      <c r="A177" s="72"/>
      <c r="B177" s="397"/>
      <c r="C177" s="72"/>
      <c r="D177" s="167">
        <v>0</v>
      </c>
      <c r="E177" s="168">
        <v>0</v>
      </c>
      <c r="F177" s="121" t="s">
        <v>66</v>
      </c>
      <c r="G177" s="74"/>
      <c r="H177" s="167">
        <v>0</v>
      </c>
      <c r="I177" s="168">
        <v>0</v>
      </c>
      <c r="J177" s="122" t="s">
        <v>66</v>
      </c>
      <c r="K177" s="72"/>
    </row>
    <row r="178" spans="1:11" ht="12.75" customHeight="1" x14ac:dyDescent="0.2">
      <c r="A178" s="72"/>
      <c r="B178" s="397"/>
      <c r="C178" s="72"/>
      <c r="D178" s="123">
        <v>0</v>
      </c>
      <c r="E178" s="124">
        <v>0</v>
      </c>
      <c r="F178" s="121" t="s">
        <v>67</v>
      </c>
      <c r="G178" s="74"/>
      <c r="H178" s="123">
        <v>0</v>
      </c>
      <c r="I178" s="124">
        <v>0</v>
      </c>
      <c r="J178" s="122" t="s">
        <v>67</v>
      </c>
      <c r="K178" s="72"/>
    </row>
    <row r="179" spans="1:11" ht="12.75" customHeight="1" x14ac:dyDescent="0.2">
      <c r="A179" s="72"/>
      <c r="B179" s="397"/>
      <c r="C179" s="72"/>
      <c r="D179" s="167">
        <v>0</v>
      </c>
      <c r="E179" s="168">
        <v>0</v>
      </c>
      <c r="F179" s="121" t="s">
        <v>68</v>
      </c>
      <c r="G179" s="74"/>
      <c r="H179" s="167">
        <v>0</v>
      </c>
      <c r="I179" s="168">
        <v>0</v>
      </c>
      <c r="J179" s="122" t="s">
        <v>68</v>
      </c>
      <c r="K179" s="72"/>
    </row>
    <row r="180" spans="1:11" ht="13.5" customHeight="1" thickBot="1" x14ac:dyDescent="0.25">
      <c r="A180" s="72"/>
      <c r="B180" s="397"/>
      <c r="C180" s="72"/>
      <c r="D180" s="125">
        <f>D176+D177-D178+D179</f>
        <v>0</v>
      </c>
      <c r="E180" s="126">
        <f>E176+E177-E178+E179</f>
        <v>0</v>
      </c>
      <c r="F180" s="127" t="s">
        <v>69</v>
      </c>
      <c r="G180" s="74"/>
      <c r="H180" s="125">
        <f>H176+H177-H178+H179</f>
        <v>0</v>
      </c>
      <c r="I180" s="126">
        <f>I176+I177-I178+I179</f>
        <v>0</v>
      </c>
      <c r="J180" s="128" t="s">
        <v>69</v>
      </c>
      <c r="K180" s="72"/>
    </row>
    <row r="181" spans="1:11" ht="7.5" customHeight="1" thickBot="1" x14ac:dyDescent="0.25">
      <c r="A181" s="72"/>
      <c r="B181" s="397"/>
      <c r="C181" s="72"/>
      <c r="D181" s="109"/>
      <c r="E181" s="2"/>
      <c r="F181" s="49"/>
      <c r="G181" s="74"/>
      <c r="H181" s="109"/>
      <c r="I181" s="2"/>
      <c r="J181" s="2"/>
      <c r="K181" s="72"/>
    </row>
    <row r="182" spans="1:11" ht="13.5" customHeight="1" thickBot="1" x14ac:dyDescent="0.25">
      <c r="A182" s="72"/>
      <c r="B182" s="398"/>
      <c r="C182" s="72"/>
      <c r="D182" s="348">
        <f>D180+E180</f>
        <v>0</v>
      </c>
      <c r="E182" s="323"/>
      <c r="F182" s="163" t="s">
        <v>70</v>
      </c>
      <c r="G182" s="72"/>
      <c r="H182" s="348">
        <f>H180+I180</f>
        <v>0</v>
      </c>
      <c r="I182" s="323"/>
      <c r="J182" s="163" t="s">
        <v>70</v>
      </c>
      <c r="K182" s="72"/>
    </row>
    <row r="183" spans="1:11" ht="3.75" customHeight="1" thickBot="1" x14ac:dyDescent="0.25">
      <c r="A183" s="72"/>
      <c r="B183" s="129"/>
      <c r="C183" s="72"/>
      <c r="D183" s="2"/>
      <c r="E183" s="2"/>
      <c r="F183" s="2"/>
      <c r="G183" s="72"/>
      <c r="H183" s="2"/>
      <c r="I183" s="2"/>
      <c r="J183" s="2"/>
      <c r="K183" s="72"/>
    </row>
    <row r="184" spans="1:11" ht="13.5" customHeight="1" thickBot="1" x14ac:dyDescent="0.25">
      <c r="A184" s="72"/>
      <c r="B184" s="393" t="s">
        <v>147</v>
      </c>
      <c r="C184" s="72"/>
      <c r="D184" s="349" t="s">
        <v>149</v>
      </c>
      <c r="E184" s="350"/>
      <c r="F184" s="350"/>
      <c r="G184" s="72"/>
      <c r="H184" s="349" t="s">
        <v>149</v>
      </c>
      <c r="I184" s="350"/>
      <c r="J184" s="350"/>
      <c r="K184" s="72"/>
    </row>
    <row r="185" spans="1:11" ht="12.75" customHeight="1" x14ac:dyDescent="0.2">
      <c r="A185" s="72"/>
      <c r="B185" s="394"/>
      <c r="C185" s="72"/>
      <c r="D185" s="46">
        <f>'Jan - Fev'!H189</f>
        <v>0</v>
      </c>
      <c r="E185" s="47">
        <f>'Jan - Fev'!I189</f>
        <v>0</v>
      </c>
      <c r="F185" s="120" t="s">
        <v>134</v>
      </c>
      <c r="G185" s="72"/>
      <c r="H185" s="46">
        <f>D189</f>
        <v>0</v>
      </c>
      <c r="I185" s="47">
        <f>E189</f>
        <v>0</v>
      </c>
      <c r="J185" s="120" t="s">
        <v>65</v>
      </c>
      <c r="K185" s="72"/>
    </row>
    <row r="186" spans="1:11" ht="12.75" customHeight="1" x14ac:dyDescent="0.2">
      <c r="A186" s="72"/>
      <c r="B186" s="394"/>
      <c r="C186" s="72"/>
      <c r="D186" s="167">
        <v>0</v>
      </c>
      <c r="E186" s="168">
        <v>0</v>
      </c>
      <c r="F186" s="121" t="s">
        <v>66</v>
      </c>
      <c r="G186" s="74"/>
      <c r="H186" s="167">
        <v>0</v>
      </c>
      <c r="I186" s="168">
        <v>0</v>
      </c>
      <c r="J186" s="121" t="s">
        <v>66</v>
      </c>
      <c r="K186" s="74"/>
    </row>
    <row r="187" spans="1:11" ht="12.75" customHeight="1" x14ac:dyDescent="0.2">
      <c r="A187" s="72"/>
      <c r="B187" s="394"/>
      <c r="C187" s="72"/>
      <c r="D187" s="123">
        <v>0</v>
      </c>
      <c r="E187" s="124">
        <v>0</v>
      </c>
      <c r="F187" s="121" t="s">
        <v>67</v>
      </c>
      <c r="G187" s="74"/>
      <c r="H187" s="123">
        <v>0</v>
      </c>
      <c r="I187" s="124">
        <v>0</v>
      </c>
      <c r="J187" s="121" t="s">
        <v>67</v>
      </c>
      <c r="K187" s="72"/>
    </row>
    <row r="188" spans="1:11" ht="12.75" customHeight="1" x14ac:dyDescent="0.2">
      <c r="A188" s="72"/>
      <c r="B188" s="394"/>
      <c r="C188" s="72"/>
      <c r="D188" s="167">
        <v>0</v>
      </c>
      <c r="E188" s="168">
        <v>0</v>
      </c>
      <c r="F188" s="121" t="s">
        <v>68</v>
      </c>
      <c r="G188" s="74"/>
      <c r="H188" s="167">
        <v>0</v>
      </c>
      <c r="I188" s="168">
        <v>0</v>
      </c>
      <c r="J188" s="121" t="s">
        <v>68</v>
      </c>
      <c r="K188" s="72"/>
    </row>
    <row r="189" spans="1:11" ht="13.5" customHeight="1" thickBot="1" x14ac:dyDescent="0.25">
      <c r="A189" s="72"/>
      <c r="B189" s="394"/>
      <c r="C189" s="72"/>
      <c r="D189" s="125">
        <f>D185+D186-D187+D188</f>
        <v>0</v>
      </c>
      <c r="E189" s="126">
        <f>E185+E186-E187+E188</f>
        <v>0</v>
      </c>
      <c r="F189" s="127" t="s">
        <v>69</v>
      </c>
      <c r="G189" s="74"/>
      <c r="H189" s="125">
        <f>H185+H186-H187+H188</f>
        <v>0</v>
      </c>
      <c r="I189" s="126">
        <f>I185+I186-I187+I188</f>
        <v>0</v>
      </c>
      <c r="J189" s="127" t="s">
        <v>69</v>
      </c>
      <c r="K189" s="72"/>
    </row>
    <row r="190" spans="1:11" ht="7.5" customHeight="1" thickBot="1" x14ac:dyDescent="0.25">
      <c r="A190" s="72"/>
      <c r="B190" s="394"/>
      <c r="C190" s="72"/>
      <c r="D190" s="2"/>
      <c r="E190" s="2"/>
      <c r="F190" s="49"/>
      <c r="G190" s="74"/>
      <c r="H190" s="2"/>
      <c r="I190" s="2"/>
      <c r="J190" s="49"/>
      <c r="K190" s="72"/>
    </row>
    <row r="191" spans="1:11" ht="13.5" customHeight="1" thickBot="1" x14ac:dyDescent="0.25">
      <c r="A191" s="72"/>
      <c r="B191" s="395"/>
      <c r="C191" s="72"/>
      <c r="D191" s="348">
        <f>D189+E189</f>
        <v>0</v>
      </c>
      <c r="E191" s="323"/>
      <c r="F191" s="164" t="s">
        <v>70</v>
      </c>
      <c r="G191" s="74"/>
      <c r="H191" s="348">
        <f>H189+I189</f>
        <v>0</v>
      </c>
      <c r="I191" s="323"/>
      <c r="J191" s="164" t="s">
        <v>70</v>
      </c>
      <c r="K191" s="72"/>
    </row>
    <row r="192" spans="1:11" ht="3.75" customHeight="1" thickBot="1" x14ac:dyDescent="0.25">
      <c r="A192" s="72"/>
      <c r="B192" s="130"/>
      <c r="C192" s="48"/>
      <c r="D192" s="2"/>
      <c r="E192" s="2"/>
      <c r="F192" s="106"/>
      <c r="G192" s="48"/>
      <c r="H192" s="2"/>
      <c r="I192" s="2"/>
      <c r="J192" s="107"/>
      <c r="K192" s="72"/>
    </row>
    <row r="193" spans="1:11" ht="12.75" customHeight="1" x14ac:dyDescent="0.2">
      <c r="A193" s="72"/>
      <c r="B193" s="390" t="s">
        <v>101</v>
      </c>
      <c r="C193" s="73"/>
      <c r="D193" s="373"/>
      <c r="E193" s="374"/>
      <c r="F193" s="374"/>
      <c r="G193" s="73"/>
      <c r="H193" s="367" t="s">
        <v>138</v>
      </c>
      <c r="I193" s="367"/>
      <c r="J193" s="368"/>
      <c r="K193" s="72"/>
    </row>
    <row r="194" spans="1:11" ht="12.75" customHeight="1" x14ac:dyDescent="0.2">
      <c r="A194" s="72"/>
      <c r="B194" s="391"/>
      <c r="C194" s="72"/>
      <c r="D194" s="375"/>
      <c r="E194" s="376"/>
      <c r="F194" s="376"/>
      <c r="G194" s="72"/>
      <c r="H194" s="369"/>
      <c r="I194" s="369"/>
      <c r="J194" s="370"/>
      <c r="K194" s="72"/>
    </row>
    <row r="195" spans="1:11" ht="12.75" customHeight="1" x14ac:dyDescent="0.2">
      <c r="A195" s="72"/>
      <c r="B195" s="391"/>
      <c r="C195" s="72"/>
      <c r="D195" s="375"/>
      <c r="E195" s="376"/>
      <c r="F195" s="376"/>
      <c r="G195" s="72"/>
      <c r="H195" s="369"/>
      <c r="I195" s="369"/>
      <c r="J195" s="370"/>
      <c r="K195" s="72"/>
    </row>
    <row r="196" spans="1:11" ht="12.75" customHeight="1" x14ac:dyDescent="0.2">
      <c r="A196" s="72"/>
      <c r="B196" s="391"/>
      <c r="C196" s="72"/>
      <c r="D196" s="375"/>
      <c r="E196" s="376"/>
      <c r="F196" s="376"/>
      <c r="G196" s="72"/>
      <c r="H196" s="369"/>
      <c r="I196" s="369"/>
      <c r="J196" s="370"/>
      <c r="K196" s="72"/>
    </row>
    <row r="197" spans="1:11" ht="30.75" customHeight="1" thickBot="1" x14ac:dyDescent="0.25">
      <c r="A197" s="72"/>
      <c r="B197" s="392"/>
      <c r="C197" s="131"/>
      <c r="D197" s="377"/>
      <c r="E197" s="378"/>
      <c r="F197" s="378"/>
      <c r="G197" s="131"/>
      <c r="H197" s="371"/>
      <c r="I197" s="371"/>
      <c r="J197" s="372"/>
      <c r="K197" s="72"/>
    </row>
    <row r="198" spans="1:11" ht="3.75" customHeight="1" thickBot="1" x14ac:dyDescent="0.25">
      <c r="A198" s="132"/>
      <c r="B198" s="61"/>
      <c r="C198" s="4"/>
      <c r="D198" s="4"/>
      <c r="E198" s="4"/>
      <c r="F198" s="4"/>
      <c r="G198" s="4"/>
      <c r="H198" s="4"/>
      <c r="I198" s="4"/>
      <c r="J198" s="4"/>
      <c r="K198" s="132"/>
    </row>
    <row r="199" spans="1:11" ht="26.25" customHeight="1" thickBot="1" x14ac:dyDescent="0.25">
      <c r="A199" s="72"/>
      <c r="B199" s="379" t="s">
        <v>157</v>
      </c>
      <c r="C199" s="380"/>
      <c r="D199" s="380"/>
      <c r="E199" s="380"/>
      <c r="F199" s="380"/>
      <c r="G199" s="380"/>
      <c r="H199" s="380"/>
      <c r="I199" s="380"/>
      <c r="J199" s="381"/>
      <c r="K199" s="72"/>
    </row>
    <row r="200" spans="1:11" ht="3.75" customHeight="1" thickBot="1" x14ac:dyDescent="0.25">
      <c r="A200" s="132"/>
      <c r="B200" s="61"/>
      <c r="C200" s="4"/>
      <c r="D200" s="4"/>
      <c r="E200" s="4"/>
      <c r="F200" s="4"/>
      <c r="G200" s="4"/>
      <c r="H200" s="4"/>
      <c r="I200" s="4"/>
      <c r="J200" s="4"/>
      <c r="K200" s="132"/>
    </row>
    <row r="201" spans="1:11" ht="12.75" customHeight="1" x14ac:dyDescent="0.2">
      <c r="A201" s="72"/>
      <c r="B201" s="382" t="s">
        <v>71</v>
      </c>
      <c r="C201" s="72"/>
      <c r="D201" s="384"/>
      <c r="E201" s="385"/>
      <c r="F201" s="386"/>
      <c r="G201" s="72"/>
      <c r="H201" s="384"/>
      <c r="I201" s="385"/>
      <c r="J201" s="386"/>
      <c r="K201" s="72"/>
    </row>
    <row r="202" spans="1:11" ht="12.75" customHeight="1" x14ac:dyDescent="0.2">
      <c r="A202" s="72"/>
      <c r="B202" s="382"/>
      <c r="C202" s="72"/>
      <c r="D202" s="384"/>
      <c r="E202" s="385"/>
      <c r="F202" s="386"/>
      <c r="G202" s="72"/>
      <c r="H202" s="384"/>
      <c r="I202" s="385"/>
      <c r="J202" s="386"/>
      <c r="K202" s="72"/>
    </row>
    <row r="203" spans="1:11" ht="12.75" customHeight="1" x14ac:dyDescent="0.2">
      <c r="A203" s="72"/>
      <c r="B203" s="382"/>
      <c r="C203" s="72"/>
      <c r="D203" s="384"/>
      <c r="E203" s="385"/>
      <c r="F203" s="386"/>
      <c r="G203" s="72"/>
      <c r="H203" s="384"/>
      <c r="I203" s="385"/>
      <c r="J203" s="386"/>
      <c r="K203" s="72"/>
    </row>
    <row r="204" spans="1:11" ht="12.75" customHeight="1" x14ac:dyDescent="0.2">
      <c r="A204" s="72"/>
      <c r="B204" s="382"/>
      <c r="C204" s="72"/>
      <c r="D204" s="384"/>
      <c r="E204" s="385"/>
      <c r="F204" s="386"/>
      <c r="G204" s="72"/>
      <c r="H204" s="384"/>
      <c r="I204" s="385"/>
      <c r="J204" s="386"/>
      <c r="K204" s="72"/>
    </row>
    <row r="205" spans="1:11" ht="30.75" customHeight="1" thickBot="1" x14ac:dyDescent="0.25">
      <c r="A205" s="72"/>
      <c r="B205" s="383"/>
      <c r="C205" s="131"/>
      <c r="D205" s="387"/>
      <c r="E205" s="388"/>
      <c r="F205" s="389"/>
      <c r="G205" s="131"/>
      <c r="H205" s="387"/>
      <c r="I205" s="388"/>
      <c r="J205" s="389"/>
      <c r="K205" s="72"/>
    </row>
    <row r="206" spans="1:11" ht="3.75" customHeight="1" thickBot="1" x14ac:dyDescent="0.25">
      <c r="A206" s="94"/>
      <c r="B206" s="59"/>
      <c r="C206" s="59"/>
      <c r="D206" s="59"/>
      <c r="E206" s="59"/>
      <c r="F206" s="59"/>
      <c r="G206" s="59"/>
      <c r="H206" s="59"/>
      <c r="I206" s="59"/>
      <c r="J206" s="95"/>
      <c r="K206" s="131"/>
    </row>
    <row r="207" spans="1:11" ht="16.5" customHeight="1" x14ac:dyDescent="0.2">
      <c r="A207" s="360"/>
      <c r="B207" s="361"/>
      <c r="C207" s="361"/>
      <c r="D207" s="361"/>
      <c r="E207" s="361"/>
      <c r="F207" s="361"/>
      <c r="G207" s="361"/>
      <c r="H207" s="361"/>
      <c r="I207" s="361"/>
      <c r="J207" s="361"/>
      <c r="K207" s="107"/>
    </row>
    <row r="208" spans="1:11" ht="16.5" customHeight="1" x14ac:dyDescent="0.2">
      <c r="A208" s="362"/>
      <c r="B208" s="363"/>
      <c r="C208" s="363"/>
      <c r="D208" s="363"/>
      <c r="E208" s="363"/>
      <c r="F208" s="363"/>
      <c r="G208" s="363"/>
      <c r="H208" s="363"/>
      <c r="I208" s="363"/>
      <c r="J208" s="363"/>
      <c r="K208" s="49"/>
    </row>
    <row r="209" spans="1:11" ht="15.75" customHeight="1" x14ac:dyDescent="0.2">
      <c r="A209" s="362"/>
      <c r="B209" s="363"/>
      <c r="C209" s="363"/>
      <c r="D209" s="363"/>
      <c r="E209" s="363"/>
      <c r="F209" s="363"/>
      <c r="G209" s="363"/>
      <c r="H209" s="363"/>
      <c r="I209" s="363"/>
      <c r="J209" s="363"/>
      <c r="K209" s="49"/>
    </row>
    <row r="210" spans="1:11" ht="6" hidden="1" customHeight="1" x14ac:dyDescent="0.2">
      <c r="A210" s="362"/>
      <c r="B210" s="363"/>
      <c r="C210" s="363"/>
      <c r="D210" s="363"/>
      <c r="E210" s="363"/>
      <c r="F210" s="363"/>
      <c r="G210" s="363"/>
      <c r="H210" s="363"/>
      <c r="I210" s="363"/>
      <c r="J210" s="363"/>
      <c r="K210" s="49"/>
    </row>
    <row r="211" spans="1:11" x14ac:dyDescent="0.2">
      <c r="A211" s="362"/>
      <c r="B211" s="363"/>
      <c r="C211" s="363"/>
      <c r="D211" s="363"/>
      <c r="E211" s="363"/>
      <c r="F211" s="363"/>
      <c r="G211" s="363"/>
      <c r="H211" s="363"/>
      <c r="I211" s="363"/>
      <c r="J211" s="363"/>
      <c r="K211" s="49"/>
    </row>
    <row r="212" spans="1:11" x14ac:dyDescent="0.2">
      <c r="A212" s="362"/>
      <c r="B212" s="363"/>
      <c r="C212" s="363"/>
      <c r="D212" s="363"/>
      <c r="E212" s="363"/>
      <c r="F212" s="363"/>
      <c r="G212" s="363"/>
      <c r="H212" s="363"/>
      <c r="I212" s="363"/>
      <c r="J212" s="363"/>
      <c r="K212" s="49"/>
    </row>
    <row r="213" spans="1:11" ht="12.75" customHeight="1" thickBot="1" x14ac:dyDescent="0.25">
      <c r="A213" s="364"/>
      <c r="B213" s="365"/>
      <c r="C213" s="365"/>
      <c r="D213" s="365"/>
      <c r="E213" s="365"/>
      <c r="F213" s="365"/>
      <c r="G213" s="365"/>
      <c r="H213" s="365"/>
      <c r="I213" s="365"/>
      <c r="J213" s="365"/>
      <c r="K213" s="115"/>
    </row>
    <row r="214" spans="1:11" ht="3" customHeight="1" x14ac:dyDescent="0.2"/>
    <row r="215" spans="1:11" ht="2.25" customHeight="1" x14ac:dyDescent="0.2"/>
  </sheetData>
  <sheetProtection algorithmName="SHA-512" hashValue="7SoUNHKURMHBlaecd120WvAMoHF/PhnYJ/FtB2liFk8AO3tkJ5arFOpOaqqfudJFcpl/qyR0rEFQGRNMMEEE3Q==" saltValue="yTPZvQd+d3HMztA0foYMQg==" spinCount="100000" sheet="1" objects="1" scenarios="1" selectLockedCells="1"/>
  <mergeCells count="94">
    <mergeCell ref="A207:J213"/>
    <mergeCell ref="B201:B205"/>
    <mergeCell ref="D201:F205"/>
    <mergeCell ref="H201:J205"/>
    <mergeCell ref="B184:B191"/>
    <mergeCell ref="D184:F184"/>
    <mergeCell ref="H184:J184"/>
    <mergeCell ref="D191:E191"/>
    <mergeCell ref="H191:I191"/>
    <mergeCell ref="B193:B197"/>
    <mergeCell ref="D193:F197"/>
    <mergeCell ref="H193:J197"/>
    <mergeCell ref="B199:J199"/>
    <mergeCell ref="D154:F154"/>
    <mergeCell ref="H154:J154"/>
    <mergeCell ref="B160:B173"/>
    <mergeCell ref="B175:B182"/>
    <mergeCell ref="D175:F175"/>
    <mergeCell ref="H175:J175"/>
    <mergeCell ref="D182:E182"/>
    <mergeCell ref="H182:I182"/>
    <mergeCell ref="D156:F156"/>
    <mergeCell ref="H156:J156"/>
    <mergeCell ref="D153:F153"/>
    <mergeCell ref="H153:J153"/>
    <mergeCell ref="D149:F149"/>
    <mergeCell ref="H149:J149"/>
    <mergeCell ref="D139:F139"/>
    <mergeCell ref="H139:J139"/>
    <mergeCell ref="D146:F146"/>
    <mergeCell ref="H146:J146"/>
    <mergeCell ref="D147:F147"/>
    <mergeCell ref="H147:J147"/>
    <mergeCell ref="D150:F150"/>
    <mergeCell ref="H150:J150"/>
    <mergeCell ref="D151:F151"/>
    <mergeCell ref="H151:J151"/>
    <mergeCell ref="D152:F152"/>
    <mergeCell ref="H152:J152"/>
    <mergeCell ref="B141:B142"/>
    <mergeCell ref="D141:F141"/>
    <mergeCell ref="H141:J141"/>
    <mergeCell ref="D142:F142"/>
    <mergeCell ref="H142:J142"/>
    <mergeCell ref="D138:F138"/>
    <mergeCell ref="H138:J138"/>
    <mergeCell ref="F103:F113"/>
    <mergeCell ref="J103:J113"/>
    <mergeCell ref="D116:E116"/>
    <mergeCell ref="H116:I116"/>
    <mergeCell ref="F117:F127"/>
    <mergeCell ref="J117:J127"/>
    <mergeCell ref="D136:F136"/>
    <mergeCell ref="H136:J136"/>
    <mergeCell ref="D137:F137"/>
    <mergeCell ref="H137:J137"/>
    <mergeCell ref="D102:E102"/>
    <mergeCell ref="H102:I102"/>
    <mergeCell ref="F65:F73"/>
    <mergeCell ref="J65:J73"/>
    <mergeCell ref="D76:E76"/>
    <mergeCell ref="H76:I76"/>
    <mergeCell ref="F77:F88"/>
    <mergeCell ref="J77:J88"/>
    <mergeCell ref="D91:E91"/>
    <mergeCell ref="H91:I91"/>
    <mergeCell ref="F92:F99"/>
    <mergeCell ref="J92:J99"/>
    <mergeCell ref="D64:E64"/>
    <mergeCell ref="H64:I64"/>
    <mergeCell ref="F31:F38"/>
    <mergeCell ref="J31:J38"/>
    <mergeCell ref="D41:E41"/>
    <mergeCell ref="H41:I41"/>
    <mergeCell ref="F42:F49"/>
    <mergeCell ref="J42:J49"/>
    <mergeCell ref="D52:E52"/>
    <mergeCell ref="H52:I52"/>
    <mergeCell ref="F53:F61"/>
    <mergeCell ref="J53:J61"/>
    <mergeCell ref="B2:B3"/>
    <mergeCell ref="D2:E3"/>
    <mergeCell ref="F2:F3"/>
    <mergeCell ref="H2:I3"/>
    <mergeCell ref="B12:J12"/>
    <mergeCell ref="J2:J3"/>
    <mergeCell ref="F5:F10"/>
    <mergeCell ref="J5:J10"/>
    <mergeCell ref="J14:J27"/>
    <mergeCell ref="D30:E30"/>
    <mergeCell ref="H30:I30"/>
    <mergeCell ref="D13:E13"/>
    <mergeCell ref="H13:I13"/>
    <mergeCell ref="F14:F27"/>
  </mergeCells>
  <phoneticPr fontId="0" type="noConversion"/>
  <conditionalFormatting sqref="D141 H141">
    <cfRule type="cellIs" dxfId="39" priority="4" stopIfTrue="1" operator="equal">
      <formula>"Mark Contábil Informa:"</formula>
    </cfRule>
    <cfRule type="cellIs" dxfId="38" priority="5" stopIfTrue="1" operator="equal">
      <formula>"Mark Contábil Informa:"</formula>
    </cfRule>
    <cfRule type="cellIs" dxfId="37" priority="6" stopIfTrue="1" operator="equal">
      <formula>"Mark Contábil Informa:"</formula>
    </cfRule>
  </conditionalFormatting>
  <conditionalFormatting sqref="D142 H142">
    <cfRule type="cellIs" dxfId="36" priority="1" stopIfTrue="1" operator="equal">
      <formula>"Atenção - Resultado Mensal Negativo"</formula>
    </cfRule>
    <cfRule type="cellIs" dxfId="35" priority="2" stopIfTrue="1" operator="equal">
      <formula>"Parabéns - Resultado Mensal Positivo"</formula>
    </cfRule>
    <cfRule type="cellIs" dxfId="34" priority="3" stopIfTrue="1" operator="equal">
      <formula>"Nem Positivo nem Negativo - No Limite"</formula>
    </cfRule>
  </conditionalFormatting>
  <conditionalFormatting sqref="D156 H156">
    <cfRule type="cellIs" dxfId="33" priority="13" stopIfTrue="1" operator="equal">
      <formula>"Parabéns - Meta cumprida"</formula>
    </cfRule>
    <cfRule type="cellIs" dxfId="32" priority="14" stopIfTrue="1" operator="equal">
      <formula>"Atenção - Meta não cumprida"</formula>
    </cfRule>
  </conditionalFormatting>
  <printOptions horizontalCentered="1"/>
  <pageMargins left="0.59055118110236227" right="0.39370078740157483" top="0.39370078740157483" bottom="0.39370078740157483" header="0.51181102362204722" footer="0.51181102362204722"/>
  <pageSetup paperSize="9" scale="54" fitToWidth="2" orientation="portrait" verticalDpi="300" r:id="rId1"/>
  <headerFooter alignWithMargins="0"/>
  <rowBreaks count="1" manualBreakCount="1">
    <brk id="100" max="16383" man="1"/>
  </row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06E61B-70F7-4F61-8B8D-EC6B57DB80F0}">
  <dimension ref="A1:K215"/>
  <sheetViews>
    <sheetView showGridLines="0" zoomScale="80" zoomScaleNormal="80" zoomScaleSheetLayoutView="100" workbookViewId="0">
      <pane ySplit="4" topLeftCell="A5" activePane="bottomLeft" state="frozen"/>
      <selection sqref="A1:M1"/>
      <selection pane="bottomLeft"/>
    </sheetView>
  </sheetViews>
  <sheetFormatPr defaultColWidth="0.28515625" defaultRowHeight="12.75" customHeight="1" zeroHeight="1" x14ac:dyDescent="0.2"/>
  <cols>
    <col min="1" max="1" width="0.5703125" style="71" customWidth="1"/>
    <col min="2" max="2" width="52.7109375" style="71" bestFit="1" customWidth="1"/>
    <col min="3" max="3" width="0.7109375" style="71" customWidth="1"/>
    <col min="4" max="4" width="18.7109375" style="71" bestFit="1" customWidth="1"/>
    <col min="5" max="5" width="18.7109375" style="71" customWidth="1"/>
    <col min="6" max="6" width="18" style="71" customWidth="1"/>
    <col min="7" max="7" width="0.7109375" style="71" customWidth="1"/>
    <col min="8" max="8" width="18.7109375" style="71" bestFit="1" customWidth="1"/>
    <col min="9" max="9" width="18.7109375" style="71" customWidth="1"/>
    <col min="10" max="10" width="18" style="71" customWidth="1"/>
    <col min="11" max="11" width="0.7109375" style="71" customWidth="1"/>
    <col min="12" max="255" width="0" style="71" hidden="1" customWidth="1"/>
    <col min="256" max="16384" width="0.28515625" style="71"/>
  </cols>
  <sheetData>
    <row r="1" spans="1:11" ht="3.75" customHeight="1" thickBot="1" x14ac:dyDescent="0.25">
      <c r="A1" s="69"/>
      <c r="B1" s="48"/>
      <c r="C1" s="48"/>
      <c r="D1" s="48"/>
      <c r="E1" s="48"/>
      <c r="F1" s="48"/>
      <c r="G1" s="70"/>
      <c r="H1" s="48"/>
      <c r="I1" s="48"/>
      <c r="J1" s="48"/>
      <c r="K1" s="70"/>
    </row>
    <row r="2" spans="1:11" ht="21.75" customHeight="1" x14ac:dyDescent="0.2">
      <c r="A2" s="72"/>
      <c r="B2" s="352" t="s">
        <v>158</v>
      </c>
      <c r="C2" s="73"/>
      <c r="D2" s="310" t="s">
        <v>85</v>
      </c>
      <c r="E2" s="354"/>
      <c r="F2" s="327"/>
      <c r="G2" s="70"/>
      <c r="H2" s="310" t="s">
        <v>86</v>
      </c>
      <c r="I2" s="354"/>
      <c r="J2" s="327"/>
      <c r="K2" s="74"/>
    </row>
    <row r="3" spans="1:11" ht="19.5" customHeight="1" thickBot="1" x14ac:dyDescent="0.25">
      <c r="A3" s="72"/>
      <c r="B3" s="353"/>
      <c r="C3" s="72"/>
      <c r="D3" s="355"/>
      <c r="E3" s="356"/>
      <c r="F3" s="328"/>
      <c r="G3" s="74"/>
      <c r="H3" s="355"/>
      <c r="I3" s="356"/>
      <c r="J3" s="328"/>
      <c r="K3" s="74"/>
    </row>
    <row r="4" spans="1:11" s="76" customFormat="1" ht="13.5" thickBot="1" x14ac:dyDescent="0.25">
      <c r="A4" s="72"/>
      <c r="B4" s="133" t="s">
        <v>97</v>
      </c>
      <c r="C4" s="72"/>
      <c r="D4" s="134" t="str">
        <f>'Página Inicial'!C6</f>
        <v>Nome Esposa</v>
      </c>
      <c r="E4" s="134" t="str">
        <f>'Página Inicial'!F6</f>
        <v>Nome Esposo</v>
      </c>
      <c r="F4" s="75" t="s">
        <v>1</v>
      </c>
      <c r="G4" s="74"/>
      <c r="H4" s="134" t="str">
        <f>D4</f>
        <v>Nome Esposa</v>
      </c>
      <c r="I4" s="134" t="str">
        <f>E4</f>
        <v>Nome Esposo</v>
      </c>
      <c r="J4" s="135" t="s">
        <v>1</v>
      </c>
      <c r="K4" s="74"/>
    </row>
    <row r="5" spans="1:11" ht="12.75" customHeight="1" x14ac:dyDescent="0.2">
      <c r="A5" s="72"/>
      <c r="B5" s="77" t="s">
        <v>103</v>
      </c>
      <c r="C5" s="72"/>
      <c r="D5" s="78"/>
      <c r="E5" s="79"/>
      <c r="F5" s="329"/>
      <c r="G5" s="74"/>
      <c r="H5" s="78"/>
      <c r="I5" s="79"/>
      <c r="J5" s="329"/>
      <c r="K5" s="74"/>
    </row>
    <row r="6" spans="1:11" x14ac:dyDescent="0.2">
      <c r="A6" s="72"/>
      <c r="B6" s="77" t="s">
        <v>104</v>
      </c>
      <c r="C6" s="72"/>
      <c r="D6" s="80"/>
      <c r="E6" s="79"/>
      <c r="F6" s="330"/>
      <c r="G6" s="74"/>
      <c r="H6" s="80"/>
      <c r="I6" s="79"/>
      <c r="J6" s="330"/>
      <c r="K6" s="74"/>
    </row>
    <row r="7" spans="1:11" x14ac:dyDescent="0.2">
      <c r="A7" s="72"/>
      <c r="B7" s="77" t="s">
        <v>105</v>
      </c>
      <c r="C7" s="72"/>
      <c r="D7" s="80"/>
      <c r="E7" s="81"/>
      <c r="F7" s="330"/>
      <c r="G7" s="74"/>
      <c r="H7" s="80"/>
      <c r="I7" s="81"/>
      <c r="J7" s="330"/>
      <c r="K7" s="74"/>
    </row>
    <row r="8" spans="1:11" x14ac:dyDescent="0.2">
      <c r="A8" s="72"/>
      <c r="B8" s="82"/>
      <c r="C8" s="72"/>
      <c r="D8" s="80"/>
      <c r="E8" s="81"/>
      <c r="F8" s="330"/>
      <c r="G8" s="74"/>
      <c r="H8" s="80"/>
      <c r="I8" s="81"/>
      <c r="J8" s="330"/>
      <c r="K8" s="74"/>
    </row>
    <row r="9" spans="1:11" ht="13.5" thickBot="1" x14ac:dyDescent="0.25">
      <c r="A9" s="72"/>
      <c r="B9" s="82"/>
      <c r="C9" s="72"/>
      <c r="D9" s="83"/>
      <c r="E9" s="84"/>
      <c r="F9" s="330"/>
      <c r="G9" s="74"/>
      <c r="H9" s="83"/>
      <c r="I9" s="84"/>
      <c r="J9" s="330"/>
      <c r="K9" s="74"/>
    </row>
    <row r="10" spans="1:11" ht="13.5" thickBot="1" x14ac:dyDescent="0.25">
      <c r="A10" s="72"/>
      <c r="B10" s="85" t="s">
        <v>2</v>
      </c>
      <c r="C10" s="72"/>
      <c r="D10" s="86"/>
      <c r="E10" s="87"/>
      <c r="F10" s="328"/>
      <c r="G10" s="74"/>
      <c r="H10" s="86"/>
      <c r="I10" s="87"/>
      <c r="J10" s="328"/>
      <c r="K10" s="74"/>
    </row>
    <row r="11" spans="1:11" ht="13.5" thickBot="1" x14ac:dyDescent="0.25">
      <c r="A11" s="72"/>
      <c r="B11" s="136" t="s">
        <v>3</v>
      </c>
      <c r="C11" s="72"/>
      <c r="D11" s="137">
        <f>D5+D6+D7+D8+D9-D10</f>
        <v>0</v>
      </c>
      <c r="E11" s="137">
        <f>E5+E6+E7+E8+E9-E10</f>
        <v>0</v>
      </c>
      <c r="F11" s="138">
        <f>D11+E11</f>
        <v>0</v>
      </c>
      <c r="G11" s="74"/>
      <c r="H11" s="137">
        <f>H5+H6+H7+H8+H9-H10</f>
        <v>0</v>
      </c>
      <c r="I11" s="137">
        <f>I5+I6+I7+I8+I9-I10</f>
        <v>0</v>
      </c>
      <c r="J11" s="138">
        <f>H11+I11</f>
        <v>0</v>
      </c>
      <c r="K11" s="74"/>
    </row>
    <row r="12" spans="1:11" ht="19.5" customHeight="1" thickBot="1" x14ac:dyDescent="0.25">
      <c r="A12" s="72"/>
      <c r="B12" s="357" t="s">
        <v>4</v>
      </c>
      <c r="C12" s="358"/>
      <c r="D12" s="358"/>
      <c r="E12" s="358"/>
      <c r="F12" s="358"/>
      <c r="G12" s="358"/>
      <c r="H12" s="358"/>
      <c r="I12" s="358"/>
      <c r="J12" s="359"/>
      <c r="K12" s="74"/>
    </row>
    <row r="13" spans="1:11" ht="26.25" thickBot="1" x14ac:dyDescent="0.25">
      <c r="A13" s="72"/>
      <c r="B13" s="256" t="s">
        <v>5</v>
      </c>
      <c r="C13" s="69"/>
      <c r="D13" s="314" t="s">
        <v>121</v>
      </c>
      <c r="E13" s="315"/>
      <c r="F13" s="135" t="s">
        <v>6</v>
      </c>
      <c r="G13" s="70"/>
      <c r="H13" s="314" t="s">
        <v>121</v>
      </c>
      <c r="I13" s="315"/>
      <c r="J13" s="135" t="s">
        <v>6</v>
      </c>
      <c r="K13" s="74"/>
    </row>
    <row r="14" spans="1:11" ht="12.75" customHeight="1" x14ac:dyDescent="0.2">
      <c r="A14" s="72"/>
      <c r="B14" s="88" t="s">
        <v>7</v>
      </c>
      <c r="C14" s="89"/>
      <c r="D14" s="90"/>
      <c r="E14" s="79"/>
      <c r="F14" s="304" t="str">
        <f>IF(F28=0,"",F28/F130)</f>
        <v/>
      </c>
      <c r="G14" s="74"/>
      <c r="H14" s="90"/>
      <c r="I14" s="79"/>
      <c r="J14" s="304" t="str">
        <f>IF(J28=0,"",J28/J130)</f>
        <v/>
      </c>
      <c r="K14" s="74"/>
    </row>
    <row r="15" spans="1:11" ht="12.75" customHeight="1" x14ac:dyDescent="0.2">
      <c r="A15" s="72"/>
      <c r="B15" s="77" t="s">
        <v>8</v>
      </c>
      <c r="C15" s="89"/>
      <c r="D15" s="91"/>
      <c r="E15" s="92"/>
      <c r="F15" s="305"/>
      <c r="G15" s="74"/>
      <c r="H15" s="91"/>
      <c r="I15" s="92"/>
      <c r="J15" s="305"/>
      <c r="K15" s="74"/>
    </row>
    <row r="16" spans="1:11" ht="12.75" customHeight="1" x14ac:dyDescent="0.2">
      <c r="A16" s="72"/>
      <c r="B16" s="77" t="s">
        <v>9</v>
      </c>
      <c r="C16" s="89"/>
      <c r="D16" s="90"/>
      <c r="E16" s="79"/>
      <c r="F16" s="305"/>
      <c r="G16" s="74"/>
      <c r="H16" s="90"/>
      <c r="I16" s="79"/>
      <c r="J16" s="305"/>
      <c r="K16" s="74"/>
    </row>
    <row r="17" spans="1:11" ht="12.75" customHeight="1" x14ac:dyDescent="0.2">
      <c r="A17" s="72"/>
      <c r="B17" s="77" t="s">
        <v>10</v>
      </c>
      <c r="C17" s="89"/>
      <c r="D17" s="90"/>
      <c r="E17" s="79"/>
      <c r="F17" s="305"/>
      <c r="G17" s="74"/>
      <c r="H17" s="90"/>
      <c r="I17" s="79"/>
      <c r="J17" s="305"/>
      <c r="K17" s="74"/>
    </row>
    <row r="18" spans="1:11" ht="12.75" customHeight="1" x14ac:dyDescent="0.2">
      <c r="A18" s="72"/>
      <c r="B18" s="77" t="s">
        <v>11</v>
      </c>
      <c r="C18" s="89"/>
      <c r="D18" s="90"/>
      <c r="E18" s="79"/>
      <c r="F18" s="305"/>
      <c r="G18" s="74"/>
      <c r="H18" s="90"/>
      <c r="I18" s="79"/>
      <c r="J18" s="305"/>
      <c r="K18" s="74"/>
    </row>
    <row r="19" spans="1:11" ht="12.75" customHeight="1" x14ac:dyDescent="0.2">
      <c r="A19" s="72"/>
      <c r="B19" s="77" t="s">
        <v>12</v>
      </c>
      <c r="C19" s="89"/>
      <c r="D19" s="90"/>
      <c r="E19" s="79"/>
      <c r="F19" s="305"/>
      <c r="G19" s="74"/>
      <c r="H19" s="90"/>
      <c r="I19" s="79"/>
      <c r="J19" s="305"/>
      <c r="K19" s="74"/>
    </row>
    <row r="20" spans="1:11" ht="12.75" customHeight="1" x14ac:dyDescent="0.2">
      <c r="A20" s="72"/>
      <c r="B20" s="77" t="s">
        <v>13</v>
      </c>
      <c r="C20" s="89"/>
      <c r="D20" s="90"/>
      <c r="E20" s="79"/>
      <c r="F20" s="305"/>
      <c r="G20" s="74"/>
      <c r="H20" s="90"/>
      <c r="I20" s="79"/>
      <c r="J20" s="305"/>
      <c r="K20" s="74"/>
    </row>
    <row r="21" spans="1:11" ht="12.75" customHeight="1" x14ac:dyDescent="0.2">
      <c r="A21" s="72"/>
      <c r="B21" s="77" t="s">
        <v>14</v>
      </c>
      <c r="C21" s="89"/>
      <c r="D21" s="90"/>
      <c r="E21" s="79"/>
      <c r="F21" s="305"/>
      <c r="G21" s="74"/>
      <c r="H21" s="90"/>
      <c r="I21" s="79"/>
      <c r="J21" s="305"/>
      <c r="K21" s="74"/>
    </row>
    <row r="22" spans="1:11" ht="12.75" customHeight="1" x14ac:dyDescent="0.2">
      <c r="A22" s="72"/>
      <c r="B22" s="77" t="s">
        <v>108</v>
      </c>
      <c r="C22" s="89"/>
      <c r="D22" s="90"/>
      <c r="E22" s="93"/>
      <c r="F22" s="305"/>
      <c r="G22" s="74"/>
      <c r="H22" s="90"/>
      <c r="I22" s="93"/>
      <c r="J22" s="305"/>
      <c r="K22" s="74"/>
    </row>
    <row r="23" spans="1:11" ht="12.75" customHeight="1" x14ac:dyDescent="0.2">
      <c r="A23" s="72"/>
      <c r="B23" s="77" t="s">
        <v>15</v>
      </c>
      <c r="C23" s="89"/>
      <c r="D23" s="80"/>
      <c r="E23" s="81"/>
      <c r="F23" s="305"/>
      <c r="G23" s="74"/>
      <c r="H23" s="80"/>
      <c r="I23" s="81"/>
      <c r="J23" s="305"/>
      <c r="K23" s="74"/>
    </row>
    <row r="24" spans="1:11" ht="12.75" customHeight="1" x14ac:dyDescent="0.2">
      <c r="A24" s="72"/>
      <c r="B24" s="77" t="s">
        <v>16</v>
      </c>
      <c r="C24" s="89"/>
      <c r="D24" s="80"/>
      <c r="E24" s="81"/>
      <c r="F24" s="305"/>
      <c r="G24" s="74"/>
      <c r="H24" s="80"/>
      <c r="I24" s="81"/>
      <c r="J24" s="305"/>
      <c r="K24" s="74"/>
    </row>
    <row r="25" spans="1:11" ht="12.75" customHeight="1" x14ac:dyDescent="0.2">
      <c r="A25" s="72"/>
      <c r="B25" s="82"/>
      <c r="C25" s="89"/>
      <c r="D25" s="80"/>
      <c r="E25" s="81"/>
      <c r="F25" s="305"/>
      <c r="G25" s="74"/>
      <c r="H25" s="80"/>
      <c r="I25" s="81"/>
      <c r="J25" s="305"/>
      <c r="K25" s="74"/>
    </row>
    <row r="26" spans="1:11" ht="12.75" customHeight="1" x14ac:dyDescent="0.2">
      <c r="A26" s="72"/>
      <c r="B26" s="82"/>
      <c r="C26" s="89"/>
      <c r="D26" s="80"/>
      <c r="E26" s="81"/>
      <c r="F26" s="305"/>
      <c r="G26" s="74"/>
      <c r="H26" s="80"/>
      <c r="I26" s="81"/>
      <c r="J26" s="305"/>
      <c r="K26" s="74"/>
    </row>
    <row r="27" spans="1:11" ht="12.75" customHeight="1" thickBot="1" x14ac:dyDescent="0.25">
      <c r="A27" s="72"/>
      <c r="B27" s="82"/>
      <c r="C27" s="89"/>
      <c r="D27" s="80"/>
      <c r="E27" s="81"/>
      <c r="F27" s="306"/>
      <c r="G27" s="74"/>
      <c r="H27" s="80"/>
      <c r="I27" s="81"/>
      <c r="J27" s="306"/>
      <c r="K27" s="74"/>
    </row>
    <row r="28" spans="1:11" ht="12.75" customHeight="1" thickBot="1" x14ac:dyDescent="0.25">
      <c r="A28" s="72"/>
      <c r="B28" s="139" t="s">
        <v>17</v>
      </c>
      <c r="C28" s="94"/>
      <c r="D28" s="140">
        <f>SUM(D14:D27)</f>
        <v>0</v>
      </c>
      <c r="E28" s="141">
        <f>SUM(E14:E27)</f>
        <v>0</v>
      </c>
      <c r="F28" s="142">
        <f>D28+E28</f>
        <v>0</v>
      </c>
      <c r="G28" s="95"/>
      <c r="H28" s="140">
        <f>SUM(H14:H27)</f>
        <v>0</v>
      </c>
      <c r="I28" s="141">
        <f>SUM(I14:I27)</f>
        <v>0</v>
      </c>
      <c r="J28" s="142">
        <f>H28+I28</f>
        <v>0</v>
      </c>
      <c r="K28" s="74"/>
    </row>
    <row r="29" spans="1:11" ht="3.75" customHeight="1" thickBot="1" x14ac:dyDescent="0.25">
      <c r="A29" s="72"/>
      <c r="B29" s="50"/>
      <c r="C29" s="51"/>
      <c r="D29" s="52"/>
      <c r="E29" s="52"/>
      <c r="F29" s="52"/>
      <c r="G29" s="4"/>
      <c r="H29" s="52"/>
      <c r="I29" s="52"/>
      <c r="J29" s="53"/>
      <c r="K29" s="74"/>
    </row>
    <row r="30" spans="1:11" ht="26.25" thickBot="1" x14ac:dyDescent="0.25">
      <c r="A30" s="72"/>
      <c r="B30" s="257" t="s">
        <v>18</v>
      </c>
      <c r="C30" s="89"/>
      <c r="D30" s="316" t="s">
        <v>121</v>
      </c>
      <c r="E30" s="317"/>
      <c r="F30" s="143" t="s">
        <v>6</v>
      </c>
      <c r="G30" s="74"/>
      <c r="H30" s="316" t="s">
        <v>121</v>
      </c>
      <c r="I30" s="317"/>
      <c r="J30" s="143" t="s">
        <v>6</v>
      </c>
      <c r="K30" s="74"/>
    </row>
    <row r="31" spans="1:11" ht="12.75" customHeight="1" x14ac:dyDescent="0.2">
      <c r="A31" s="72"/>
      <c r="B31" s="88" t="s">
        <v>112</v>
      </c>
      <c r="C31" s="89"/>
      <c r="D31" s="90"/>
      <c r="E31" s="79"/>
      <c r="F31" s="304" t="str">
        <f>IF(F39=0,"",F39/F130)</f>
        <v/>
      </c>
      <c r="G31" s="74"/>
      <c r="H31" s="90"/>
      <c r="I31" s="79"/>
      <c r="J31" s="304" t="str">
        <f>IF(J39=0,"",J39/J130)</f>
        <v/>
      </c>
      <c r="K31" s="74"/>
    </row>
    <row r="32" spans="1:11" ht="12.75" customHeight="1" x14ac:dyDescent="0.2">
      <c r="A32" s="72"/>
      <c r="B32" s="77" t="s">
        <v>19</v>
      </c>
      <c r="C32" s="89"/>
      <c r="D32" s="90"/>
      <c r="E32" s="79"/>
      <c r="F32" s="305"/>
      <c r="G32" s="74"/>
      <c r="H32" s="90"/>
      <c r="I32" s="79"/>
      <c r="J32" s="305"/>
      <c r="K32" s="74"/>
    </row>
    <row r="33" spans="1:11" ht="12.75" customHeight="1" x14ac:dyDescent="0.2">
      <c r="A33" s="72"/>
      <c r="B33" s="77" t="s">
        <v>20</v>
      </c>
      <c r="C33" s="89"/>
      <c r="D33" s="90"/>
      <c r="E33" s="93"/>
      <c r="F33" s="305"/>
      <c r="G33" s="74"/>
      <c r="H33" s="90"/>
      <c r="I33" s="93"/>
      <c r="J33" s="305"/>
      <c r="K33" s="74"/>
    </row>
    <row r="34" spans="1:11" ht="12.75" customHeight="1" x14ac:dyDescent="0.2">
      <c r="A34" s="72"/>
      <c r="B34" s="77" t="s">
        <v>15</v>
      </c>
      <c r="C34" s="89"/>
      <c r="D34" s="90"/>
      <c r="E34" s="93"/>
      <c r="F34" s="305"/>
      <c r="G34" s="74"/>
      <c r="H34" s="90"/>
      <c r="I34" s="93"/>
      <c r="J34" s="305"/>
      <c r="K34" s="74"/>
    </row>
    <row r="35" spans="1:11" ht="12.75" customHeight="1" x14ac:dyDescent="0.2">
      <c r="A35" s="72"/>
      <c r="B35" s="77" t="s">
        <v>16</v>
      </c>
      <c r="C35" s="89"/>
      <c r="D35" s="80"/>
      <c r="E35" s="81"/>
      <c r="F35" s="305"/>
      <c r="G35" s="74"/>
      <c r="H35" s="80"/>
      <c r="I35" s="81"/>
      <c r="J35" s="305"/>
      <c r="K35" s="74"/>
    </row>
    <row r="36" spans="1:11" ht="12.75" customHeight="1" x14ac:dyDescent="0.2">
      <c r="A36" s="72"/>
      <c r="B36" s="82"/>
      <c r="C36" s="89"/>
      <c r="D36" s="80"/>
      <c r="E36" s="81"/>
      <c r="F36" s="305"/>
      <c r="G36" s="74"/>
      <c r="H36" s="80"/>
      <c r="I36" s="81"/>
      <c r="J36" s="305"/>
      <c r="K36" s="74"/>
    </row>
    <row r="37" spans="1:11" ht="12.75" customHeight="1" x14ac:dyDescent="0.2">
      <c r="A37" s="72"/>
      <c r="B37" s="82"/>
      <c r="C37" s="89"/>
      <c r="D37" s="80"/>
      <c r="E37" s="81"/>
      <c r="F37" s="305"/>
      <c r="G37" s="74"/>
      <c r="H37" s="80"/>
      <c r="I37" s="81"/>
      <c r="J37" s="305"/>
      <c r="K37" s="74"/>
    </row>
    <row r="38" spans="1:11" ht="13.5" customHeight="1" thickBot="1" x14ac:dyDescent="0.25">
      <c r="A38" s="72"/>
      <c r="B38" s="96"/>
      <c r="C38" s="89"/>
      <c r="D38" s="80"/>
      <c r="E38" s="81"/>
      <c r="F38" s="306"/>
      <c r="G38" s="74"/>
      <c r="H38" s="80"/>
      <c r="I38" s="81"/>
      <c r="J38" s="306"/>
      <c r="K38" s="74"/>
    </row>
    <row r="39" spans="1:11" ht="13.5" thickBot="1" x14ac:dyDescent="0.25">
      <c r="A39" s="89"/>
      <c r="B39" s="139" t="s">
        <v>21</v>
      </c>
      <c r="C39" s="59"/>
      <c r="D39" s="144">
        <f>SUM(D31:D38)</f>
        <v>0</v>
      </c>
      <c r="E39" s="144">
        <f>SUM(E31:E38)</f>
        <v>0</v>
      </c>
      <c r="F39" s="144">
        <f>D39+E39</f>
        <v>0</v>
      </c>
      <c r="G39" s="74"/>
      <c r="H39" s="144">
        <f>SUM(H31:H38)</f>
        <v>0</v>
      </c>
      <c r="I39" s="144">
        <f>SUM(I31:I38)</f>
        <v>0</v>
      </c>
      <c r="J39" s="144">
        <f>H39+I39</f>
        <v>0</v>
      </c>
      <c r="K39" s="74"/>
    </row>
    <row r="40" spans="1:11" ht="3.75" customHeight="1" thickBot="1" x14ac:dyDescent="0.25">
      <c r="A40" s="72"/>
      <c r="B40" s="50"/>
      <c r="C40" s="51"/>
      <c r="D40" s="52"/>
      <c r="E40" s="52"/>
      <c r="F40" s="52"/>
      <c r="G40" s="4"/>
      <c r="H40" s="52"/>
      <c r="I40" s="52"/>
      <c r="J40" s="53"/>
      <c r="K40" s="74"/>
    </row>
    <row r="41" spans="1:11" ht="26.25" thickBot="1" x14ac:dyDescent="0.25">
      <c r="A41" s="72"/>
      <c r="B41" s="256" t="s">
        <v>22</v>
      </c>
      <c r="C41" s="69"/>
      <c r="D41" s="314" t="s">
        <v>121</v>
      </c>
      <c r="E41" s="315"/>
      <c r="F41" s="145" t="s">
        <v>6</v>
      </c>
      <c r="G41" s="74"/>
      <c r="H41" s="314" t="s">
        <v>121</v>
      </c>
      <c r="I41" s="315"/>
      <c r="J41" s="145" t="s">
        <v>6</v>
      </c>
      <c r="K41" s="74"/>
    </row>
    <row r="42" spans="1:11" ht="12.75" customHeight="1" x14ac:dyDescent="0.2">
      <c r="A42" s="72"/>
      <c r="B42" s="88" t="s">
        <v>23</v>
      </c>
      <c r="C42" s="89"/>
      <c r="D42" s="90"/>
      <c r="E42" s="79"/>
      <c r="F42" s="304" t="str">
        <f>IF(F50=0,"",F50/F130)</f>
        <v/>
      </c>
      <c r="G42" s="74"/>
      <c r="H42" s="90"/>
      <c r="I42" s="79"/>
      <c r="J42" s="304" t="str">
        <f>IF(J50=0,"",J50/J130)</f>
        <v/>
      </c>
      <c r="K42" s="74"/>
    </row>
    <row r="43" spans="1:11" ht="12.75" customHeight="1" x14ac:dyDescent="0.2">
      <c r="A43" s="72"/>
      <c r="B43" s="77" t="s">
        <v>24</v>
      </c>
      <c r="C43" s="89"/>
      <c r="D43" s="90"/>
      <c r="E43" s="79"/>
      <c r="F43" s="305"/>
      <c r="G43" s="74"/>
      <c r="H43" s="90"/>
      <c r="I43" s="79"/>
      <c r="J43" s="305"/>
      <c r="K43" s="74"/>
    </row>
    <row r="44" spans="1:11" ht="12.75" customHeight="1" x14ac:dyDescent="0.2">
      <c r="A44" s="72"/>
      <c r="B44" s="77" t="s">
        <v>25</v>
      </c>
      <c r="C44" s="89"/>
      <c r="D44" s="90"/>
      <c r="E44" s="79"/>
      <c r="F44" s="305"/>
      <c r="G44" s="74"/>
      <c r="H44" s="90"/>
      <c r="I44" s="79"/>
      <c r="J44" s="305"/>
      <c r="K44" s="74"/>
    </row>
    <row r="45" spans="1:11" ht="12.75" customHeight="1" x14ac:dyDescent="0.2">
      <c r="A45" s="72"/>
      <c r="B45" s="77" t="s">
        <v>15</v>
      </c>
      <c r="C45" s="89"/>
      <c r="D45" s="90"/>
      <c r="E45" s="79"/>
      <c r="F45" s="305"/>
      <c r="G45" s="74"/>
      <c r="H45" s="90"/>
      <c r="I45" s="79"/>
      <c r="J45" s="305"/>
      <c r="K45" s="74"/>
    </row>
    <row r="46" spans="1:11" ht="12.75" customHeight="1" x14ac:dyDescent="0.2">
      <c r="A46" s="72"/>
      <c r="B46" s="77" t="s">
        <v>16</v>
      </c>
      <c r="C46" s="89"/>
      <c r="D46" s="90"/>
      <c r="E46" s="79"/>
      <c r="F46" s="305"/>
      <c r="G46" s="74"/>
      <c r="H46" s="90"/>
      <c r="I46" s="79"/>
      <c r="J46" s="305"/>
      <c r="K46" s="74"/>
    </row>
    <row r="47" spans="1:11" ht="12.75" customHeight="1" x14ac:dyDescent="0.2">
      <c r="A47" s="72"/>
      <c r="B47" s="82"/>
      <c r="C47" s="89"/>
      <c r="D47" s="80"/>
      <c r="E47" s="81"/>
      <c r="F47" s="305"/>
      <c r="G47" s="74"/>
      <c r="H47" s="80"/>
      <c r="I47" s="81"/>
      <c r="J47" s="305"/>
      <c r="K47" s="74"/>
    </row>
    <row r="48" spans="1:11" ht="12.75" customHeight="1" x14ac:dyDescent="0.2">
      <c r="A48" s="72"/>
      <c r="B48" s="82"/>
      <c r="C48" s="89"/>
      <c r="D48" s="80"/>
      <c r="E48" s="81"/>
      <c r="F48" s="305"/>
      <c r="G48" s="74"/>
      <c r="H48" s="80"/>
      <c r="I48" s="81"/>
      <c r="J48" s="305"/>
      <c r="K48" s="74"/>
    </row>
    <row r="49" spans="1:11" ht="13.5" customHeight="1" thickBot="1" x14ac:dyDescent="0.25">
      <c r="A49" s="72"/>
      <c r="B49" s="96"/>
      <c r="C49" s="89"/>
      <c r="D49" s="80"/>
      <c r="E49" s="81"/>
      <c r="F49" s="306"/>
      <c r="G49" s="74"/>
      <c r="H49" s="80"/>
      <c r="I49" s="81"/>
      <c r="J49" s="306"/>
      <c r="K49" s="74"/>
    </row>
    <row r="50" spans="1:11" ht="13.5" thickBot="1" x14ac:dyDescent="0.25">
      <c r="A50" s="72"/>
      <c r="B50" s="146" t="s">
        <v>26</v>
      </c>
      <c r="C50" s="94"/>
      <c r="D50" s="147">
        <f>SUM(D42:D49)</f>
        <v>0</v>
      </c>
      <c r="E50" s="148">
        <f>SUM(E42:E49)</f>
        <v>0</v>
      </c>
      <c r="F50" s="144">
        <f>D50+E50</f>
        <v>0</v>
      </c>
      <c r="G50" s="74"/>
      <c r="H50" s="147">
        <f>SUM(H42:H49)</f>
        <v>0</v>
      </c>
      <c r="I50" s="148">
        <f>SUM(I42:I49)</f>
        <v>0</v>
      </c>
      <c r="J50" s="144">
        <f>H50+I50</f>
        <v>0</v>
      </c>
      <c r="K50" s="74"/>
    </row>
    <row r="51" spans="1:11" ht="3.75" customHeight="1" thickBot="1" x14ac:dyDescent="0.25">
      <c r="A51" s="72"/>
      <c r="B51" s="50"/>
      <c r="C51" s="51"/>
      <c r="D51" s="52"/>
      <c r="E51" s="52"/>
      <c r="F51" s="52"/>
      <c r="G51" s="4"/>
      <c r="H51" s="52"/>
      <c r="I51" s="52"/>
      <c r="J51" s="53"/>
      <c r="K51" s="74"/>
    </row>
    <row r="52" spans="1:11" ht="27" customHeight="1" thickBot="1" x14ac:dyDescent="0.25">
      <c r="A52" s="72"/>
      <c r="B52" s="256" t="s">
        <v>106</v>
      </c>
      <c r="C52" s="69"/>
      <c r="D52" s="314" t="s">
        <v>121</v>
      </c>
      <c r="E52" s="315"/>
      <c r="F52" s="145" t="s">
        <v>6</v>
      </c>
      <c r="G52" s="74"/>
      <c r="H52" s="314" t="s">
        <v>121</v>
      </c>
      <c r="I52" s="315"/>
      <c r="J52" s="145" t="s">
        <v>6</v>
      </c>
      <c r="K52" s="74"/>
    </row>
    <row r="53" spans="1:11" ht="12.75" customHeight="1" x14ac:dyDescent="0.2">
      <c r="A53" s="72"/>
      <c r="B53" s="88" t="s">
        <v>98</v>
      </c>
      <c r="C53" s="89"/>
      <c r="D53" s="90"/>
      <c r="E53" s="79"/>
      <c r="F53" s="304" t="str">
        <f>IF(F62=0,"",F62/F130)</f>
        <v/>
      </c>
      <c r="G53" s="74"/>
      <c r="H53" s="90"/>
      <c r="I53" s="79"/>
      <c r="J53" s="304" t="str">
        <f>IF(J62=0,"",J62/J130)</f>
        <v/>
      </c>
      <c r="K53" s="74"/>
    </row>
    <row r="54" spans="1:11" ht="12.75" customHeight="1" x14ac:dyDescent="0.2">
      <c r="A54" s="72"/>
      <c r="B54" s="77" t="s">
        <v>42</v>
      </c>
      <c r="C54" s="89"/>
      <c r="D54" s="90"/>
      <c r="E54" s="79"/>
      <c r="F54" s="305"/>
      <c r="G54" s="74"/>
      <c r="H54" s="90"/>
      <c r="I54" s="79"/>
      <c r="J54" s="305"/>
      <c r="K54" s="74"/>
    </row>
    <row r="55" spans="1:11" ht="12.75" customHeight="1" x14ac:dyDescent="0.2">
      <c r="A55" s="72"/>
      <c r="B55" s="77" t="s">
        <v>43</v>
      </c>
      <c r="C55" s="89"/>
      <c r="D55" s="90"/>
      <c r="E55" s="79"/>
      <c r="F55" s="305"/>
      <c r="G55" s="74"/>
      <c r="H55" s="90"/>
      <c r="I55" s="79"/>
      <c r="J55" s="305"/>
      <c r="K55" s="74"/>
    </row>
    <row r="56" spans="1:11" ht="12.75" customHeight="1" x14ac:dyDescent="0.2">
      <c r="A56" s="72"/>
      <c r="B56" s="77" t="s">
        <v>111</v>
      </c>
      <c r="C56" s="89"/>
      <c r="D56" s="90"/>
      <c r="E56" s="79"/>
      <c r="F56" s="305"/>
      <c r="G56" s="74"/>
      <c r="H56" s="90"/>
      <c r="I56" s="79"/>
      <c r="J56" s="305"/>
      <c r="K56" s="74"/>
    </row>
    <row r="57" spans="1:11" ht="12.75" customHeight="1" x14ac:dyDescent="0.2">
      <c r="A57" s="72"/>
      <c r="B57" s="77" t="s">
        <v>33</v>
      </c>
      <c r="C57" s="89"/>
      <c r="D57" s="80"/>
      <c r="E57" s="81"/>
      <c r="F57" s="305"/>
      <c r="G57" s="74"/>
      <c r="H57" s="80"/>
      <c r="I57" s="81"/>
      <c r="J57" s="305"/>
      <c r="K57" s="74"/>
    </row>
    <row r="58" spans="1:11" ht="12.75" customHeight="1" x14ac:dyDescent="0.2">
      <c r="A58" s="72"/>
      <c r="B58" s="77" t="s">
        <v>34</v>
      </c>
      <c r="C58" s="89"/>
      <c r="D58" s="80"/>
      <c r="E58" s="81"/>
      <c r="F58" s="305"/>
      <c r="G58" s="74"/>
      <c r="H58" s="80"/>
      <c r="I58" s="81"/>
      <c r="J58" s="305"/>
      <c r="K58" s="74"/>
    </row>
    <row r="59" spans="1:11" ht="12.75" customHeight="1" x14ac:dyDescent="0.2">
      <c r="A59" s="72"/>
      <c r="B59" s="77"/>
      <c r="C59" s="89"/>
      <c r="D59" s="80"/>
      <c r="E59" s="81"/>
      <c r="F59" s="305"/>
      <c r="G59" s="74"/>
      <c r="H59" s="80"/>
      <c r="I59" s="81"/>
      <c r="J59" s="305"/>
      <c r="K59" s="74"/>
    </row>
    <row r="60" spans="1:11" ht="12.75" customHeight="1" x14ac:dyDescent="0.2">
      <c r="A60" s="72"/>
      <c r="B60" s="77"/>
      <c r="C60" s="89"/>
      <c r="D60" s="80"/>
      <c r="E60" s="81"/>
      <c r="F60" s="305"/>
      <c r="G60" s="74"/>
      <c r="H60" s="80"/>
      <c r="I60" s="81"/>
      <c r="J60" s="305"/>
      <c r="K60" s="74"/>
    </row>
    <row r="61" spans="1:11" ht="13.5" customHeight="1" thickBot="1" x14ac:dyDescent="0.25">
      <c r="A61" s="72"/>
      <c r="B61" s="96"/>
      <c r="C61" s="89"/>
      <c r="D61" s="83"/>
      <c r="E61" s="84"/>
      <c r="F61" s="306"/>
      <c r="G61" s="74"/>
      <c r="H61" s="83"/>
      <c r="I61" s="84"/>
      <c r="J61" s="306"/>
      <c r="K61" s="74"/>
    </row>
    <row r="62" spans="1:11" ht="13.5" thickBot="1" x14ac:dyDescent="0.25">
      <c r="A62" s="72"/>
      <c r="B62" s="146" t="s">
        <v>35</v>
      </c>
      <c r="C62" s="94"/>
      <c r="D62" s="147">
        <f>SUM(D53:D61)</f>
        <v>0</v>
      </c>
      <c r="E62" s="149">
        <f>SUM(E53:E61)</f>
        <v>0</v>
      </c>
      <c r="F62" s="150">
        <f>D62+E62</f>
        <v>0</v>
      </c>
      <c r="G62" s="74"/>
      <c r="H62" s="147">
        <f>SUM(H53:H61)</f>
        <v>0</v>
      </c>
      <c r="I62" s="149">
        <f>SUM(I53:I61)</f>
        <v>0</v>
      </c>
      <c r="J62" s="150">
        <f>H62+I62</f>
        <v>0</v>
      </c>
      <c r="K62" s="74"/>
    </row>
    <row r="63" spans="1:11" ht="3.75" customHeight="1" thickBot="1" x14ac:dyDescent="0.25">
      <c r="A63" s="72"/>
      <c r="B63" s="50"/>
      <c r="C63" s="51"/>
      <c r="D63" s="52"/>
      <c r="E63" s="52"/>
      <c r="F63" s="52"/>
      <c r="G63" s="4"/>
      <c r="H63" s="52"/>
      <c r="I63" s="52"/>
      <c r="J63" s="53"/>
      <c r="K63" s="74"/>
    </row>
    <row r="64" spans="1:11" ht="26.25" thickBot="1" x14ac:dyDescent="0.25">
      <c r="A64" s="72"/>
      <c r="B64" s="256" t="s">
        <v>36</v>
      </c>
      <c r="C64" s="69"/>
      <c r="D64" s="314" t="s">
        <v>121</v>
      </c>
      <c r="E64" s="315"/>
      <c r="F64" s="145" t="s">
        <v>6</v>
      </c>
      <c r="G64" s="74"/>
      <c r="H64" s="314" t="s">
        <v>121</v>
      </c>
      <c r="I64" s="315"/>
      <c r="J64" s="145" t="s">
        <v>6</v>
      </c>
      <c r="K64" s="74"/>
    </row>
    <row r="65" spans="1:11" ht="12.75" customHeight="1" x14ac:dyDescent="0.2">
      <c r="A65" s="72"/>
      <c r="B65" s="88" t="s">
        <v>37</v>
      </c>
      <c r="C65" s="89"/>
      <c r="D65" s="90"/>
      <c r="E65" s="79"/>
      <c r="F65" s="304" t="str">
        <f>IF(F74=0,"",F74/F130)</f>
        <v/>
      </c>
      <c r="G65" s="74"/>
      <c r="H65" s="90"/>
      <c r="I65" s="79"/>
      <c r="J65" s="304" t="str">
        <f>IF(J74=0,"",J74/J130)</f>
        <v/>
      </c>
      <c r="K65" s="74"/>
    </row>
    <row r="66" spans="1:11" ht="12.75" customHeight="1" x14ac:dyDescent="0.2">
      <c r="A66" s="72"/>
      <c r="B66" s="77" t="s">
        <v>38</v>
      </c>
      <c r="C66" s="89"/>
      <c r="D66" s="90"/>
      <c r="E66" s="79"/>
      <c r="F66" s="305"/>
      <c r="G66" s="74"/>
      <c r="H66" s="90"/>
      <c r="I66" s="79"/>
      <c r="J66" s="305"/>
      <c r="K66" s="74"/>
    </row>
    <row r="67" spans="1:11" ht="12.75" customHeight="1" x14ac:dyDescent="0.2">
      <c r="A67" s="72"/>
      <c r="B67" s="77" t="s">
        <v>39</v>
      </c>
      <c r="C67" s="89"/>
      <c r="D67" s="90"/>
      <c r="E67" s="79"/>
      <c r="F67" s="305"/>
      <c r="G67" s="74"/>
      <c r="H67" s="90"/>
      <c r="I67" s="79"/>
      <c r="J67" s="305"/>
      <c r="K67" s="74"/>
    </row>
    <row r="68" spans="1:11" ht="12.75" customHeight="1" x14ac:dyDescent="0.2">
      <c r="A68" s="72"/>
      <c r="B68" s="77" t="s">
        <v>40</v>
      </c>
      <c r="C68" s="89"/>
      <c r="D68" s="90"/>
      <c r="E68" s="79"/>
      <c r="F68" s="305"/>
      <c r="G68" s="74"/>
      <c r="H68" s="90"/>
      <c r="I68" s="79"/>
      <c r="J68" s="305"/>
      <c r="K68" s="74"/>
    </row>
    <row r="69" spans="1:11" ht="12.75" customHeight="1" x14ac:dyDescent="0.2">
      <c r="A69" s="72"/>
      <c r="B69" s="77" t="s">
        <v>33</v>
      </c>
      <c r="C69" s="89"/>
      <c r="D69" s="90"/>
      <c r="E69" s="79"/>
      <c r="F69" s="305"/>
      <c r="G69" s="74"/>
      <c r="H69" s="90"/>
      <c r="I69" s="79"/>
      <c r="J69" s="305"/>
      <c r="K69" s="74"/>
    </row>
    <row r="70" spans="1:11" ht="12.75" customHeight="1" x14ac:dyDescent="0.2">
      <c r="A70" s="72"/>
      <c r="B70" s="77" t="s">
        <v>34</v>
      </c>
      <c r="C70" s="89"/>
      <c r="D70" s="90"/>
      <c r="E70" s="79"/>
      <c r="F70" s="305"/>
      <c r="G70" s="74"/>
      <c r="H70" s="90"/>
      <c r="I70" s="79"/>
      <c r="J70" s="305"/>
      <c r="K70" s="74"/>
    </row>
    <row r="71" spans="1:11" ht="12.75" customHeight="1" x14ac:dyDescent="0.2">
      <c r="A71" s="72"/>
      <c r="B71" s="82"/>
      <c r="C71" s="89"/>
      <c r="D71" s="90"/>
      <c r="E71" s="93"/>
      <c r="F71" s="305"/>
      <c r="G71" s="74"/>
      <c r="H71" s="90"/>
      <c r="I71" s="93"/>
      <c r="J71" s="305"/>
      <c r="K71" s="74"/>
    </row>
    <row r="72" spans="1:11" ht="12.75" customHeight="1" x14ac:dyDescent="0.2">
      <c r="A72" s="72"/>
      <c r="B72" s="82"/>
      <c r="C72" s="89"/>
      <c r="D72" s="80"/>
      <c r="E72" s="81"/>
      <c r="F72" s="305"/>
      <c r="G72" s="74"/>
      <c r="H72" s="80"/>
      <c r="I72" s="81"/>
      <c r="J72" s="305"/>
      <c r="K72" s="74"/>
    </row>
    <row r="73" spans="1:11" ht="13.5" customHeight="1" thickBot="1" x14ac:dyDescent="0.25">
      <c r="A73" s="72"/>
      <c r="B73" s="82"/>
      <c r="C73" s="89"/>
      <c r="D73" s="80"/>
      <c r="E73" s="81"/>
      <c r="F73" s="306"/>
      <c r="G73" s="74"/>
      <c r="H73" s="80"/>
      <c r="I73" s="81"/>
      <c r="J73" s="306"/>
      <c r="K73" s="74"/>
    </row>
    <row r="74" spans="1:11" ht="13.5" thickBot="1" x14ac:dyDescent="0.25">
      <c r="A74" s="72"/>
      <c r="B74" s="139" t="s">
        <v>41</v>
      </c>
      <c r="C74" s="94"/>
      <c r="D74" s="147">
        <f>SUM(D65:D73)</f>
        <v>0</v>
      </c>
      <c r="E74" s="148">
        <f>SUM(E65:E73)</f>
        <v>0</v>
      </c>
      <c r="F74" s="144">
        <f>D74+E74</f>
        <v>0</v>
      </c>
      <c r="G74" s="74"/>
      <c r="H74" s="147">
        <f>SUM(H65:H73)</f>
        <v>0</v>
      </c>
      <c r="I74" s="148">
        <f>SUM(I65:I73)</f>
        <v>0</v>
      </c>
      <c r="J74" s="144">
        <f>H74+I74</f>
        <v>0</v>
      </c>
      <c r="K74" s="74"/>
    </row>
    <row r="75" spans="1:11" ht="3.75" customHeight="1" thickBot="1" x14ac:dyDescent="0.25">
      <c r="A75" s="72"/>
      <c r="B75" s="50"/>
      <c r="C75" s="51"/>
      <c r="D75" s="52"/>
      <c r="E75" s="52"/>
      <c r="F75" s="52"/>
      <c r="G75" s="4"/>
      <c r="H75" s="52"/>
      <c r="I75" s="52"/>
      <c r="J75" s="53"/>
      <c r="K75" s="74"/>
    </row>
    <row r="76" spans="1:11" ht="26.25" thickBot="1" x14ac:dyDescent="0.25">
      <c r="A76" s="72"/>
      <c r="B76" s="256" t="s">
        <v>107</v>
      </c>
      <c r="C76" s="69"/>
      <c r="D76" s="314" t="s">
        <v>121</v>
      </c>
      <c r="E76" s="315"/>
      <c r="F76" s="145" t="s">
        <v>6</v>
      </c>
      <c r="G76" s="74"/>
      <c r="H76" s="314" t="s">
        <v>121</v>
      </c>
      <c r="I76" s="315"/>
      <c r="J76" s="145" t="s">
        <v>6</v>
      </c>
      <c r="K76" s="74"/>
    </row>
    <row r="77" spans="1:11" ht="12.75" customHeight="1" x14ac:dyDescent="0.2">
      <c r="A77" s="72"/>
      <c r="B77" s="88" t="s">
        <v>27</v>
      </c>
      <c r="C77" s="89"/>
      <c r="D77" s="90"/>
      <c r="E77" s="79"/>
      <c r="F77" s="304" t="str">
        <f>IF(F89=0,"",F89/F130)</f>
        <v/>
      </c>
      <c r="G77" s="74"/>
      <c r="H77" s="90"/>
      <c r="I77" s="79"/>
      <c r="J77" s="304" t="str">
        <f>IF(J89=0,"",J89/J130)</f>
        <v/>
      </c>
      <c r="K77" s="74"/>
    </row>
    <row r="78" spans="1:11" ht="12.75" customHeight="1" x14ac:dyDescent="0.2">
      <c r="A78" s="72"/>
      <c r="B78" s="77" t="s">
        <v>28</v>
      </c>
      <c r="C78" s="89"/>
      <c r="D78" s="90"/>
      <c r="E78" s="79"/>
      <c r="F78" s="305"/>
      <c r="G78" s="74"/>
      <c r="H78" s="90"/>
      <c r="I78" s="79"/>
      <c r="J78" s="305"/>
      <c r="K78" s="74"/>
    </row>
    <row r="79" spans="1:11" ht="12.75" customHeight="1" x14ac:dyDescent="0.2">
      <c r="A79" s="72"/>
      <c r="B79" s="77" t="s">
        <v>29</v>
      </c>
      <c r="C79" s="89"/>
      <c r="D79" s="90"/>
      <c r="E79" s="79"/>
      <c r="F79" s="305"/>
      <c r="G79" s="74"/>
      <c r="H79" s="90"/>
      <c r="I79" s="79"/>
      <c r="J79" s="305"/>
      <c r="K79" s="74"/>
    </row>
    <row r="80" spans="1:11" ht="12.75" customHeight="1" x14ac:dyDescent="0.2">
      <c r="A80" s="72"/>
      <c r="B80" s="77" t="s">
        <v>30</v>
      </c>
      <c r="C80" s="89"/>
      <c r="D80" s="80"/>
      <c r="E80" s="81"/>
      <c r="F80" s="305"/>
      <c r="G80" s="74"/>
      <c r="H80" s="80"/>
      <c r="I80" s="81"/>
      <c r="J80" s="305"/>
      <c r="K80" s="74"/>
    </row>
    <row r="81" spans="1:11" ht="12.75" customHeight="1" x14ac:dyDescent="0.2">
      <c r="A81" s="72"/>
      <c r="B81" s="77" t="s">
        <v>113</v>
      </c>
      <c r="C81" s="89"/>
      <c r="D81" s="80"/>
      <c r="E81" s="81"/>
      <c r="F81" s="305"/>
      <c r="G81" s="74"/>
      <c r="H81" s="80"/>
      <c r="I81" s="81"/>
      <c r="J81" s="305"/>
      <c r="K81" s="74"/>
    </row>
    <row r="82" spans="1:11" ht="12.75" customHeight="1" x14ac:dyDescent="0.2">
      <c r="A82" s="72"/>
      <c r="B82" s="77" t="s">
        <v>31</v>
      </c>
      <c r="C82" s="89"/>
      <c r="D82" s="80"/>
      <c r="E82" s="81"/>
      <c r="F82" s="305"/>
      <c r="G82" s="74"/>
      <c r="H82" s="80"/>
      <c r="I82" s="81"/>
      <c r="J82" s="305"/>
      <c r="K82" s="74"/>
    </row>
    <row r="83" spans="1:11" ht="12.75" customHeight="1" x14ac:dyDescent="0.2">
      <c r="A83" s="72"/>
      <c r="B83" s="77" t="s">
        <v>32</v>
      </c>
      <c r="C83" s="89"/>
      <c r="D83" s="80"/>
      <c r="E83" s="81"/>
      <c r="F83" s="305"/>
      <c r="G83" s="74"/>
      <c r="H83" s="80"/>
      <c r="I83" s="81"/>
      <c r="J83" s="305"/>
      <c r="K83" s="74"/>
    </row>
    <row r="84" spans="1:11" ht="12.75" customHeight="1" x14ac:dyDescent="0.2">
      <c r="A84" s="72"/>
      <c r="B84" s="77" t="s">
        <v>33</v>
      </c>
      <c r="C84" s="89"/>
      <c r="D84" s="80"/>
      <c r="E84" s="81"/>
      <c r="F84" s="305"/>
      <c r="G84" s="74"/>
      <c r="H84" s="80"/>
      <c r="I84" s="81"/>
      <c r="J84" s="305"/>
      <c r="K84" s="74"/>
    </row>
    <row r="85" spans="1:11" ht="12.75" customHeight="1" x14ac:dyDescent="0.2">
      <c r="A85" s="72"/>
      <c r="B85" s="77" t="s">
        <v>34</v>
      </c>
      <c r="C85" s="89"/>
      <c r="D85" s="80"/>
      <c r="E85" s="81"/>
      <c r="F85" s="305"/>
      <c r="G85" s="74"/>
      <c r="H85" s="80"/>
      <c r="I85" s="81"/>
      <c r="J85" s="305"/>
      <c r="K85" s="74"/>
    </row>
    <row r="86" spans="1:11" ht="12.75" customHeight="1" x14ac:dyDescent="0.2">
      <c r="A86" s="72"/>
      <c r="B86" s="82"/>
      <c r="C86" s="89"/>
      <c r="D86" s="80"/>
      <c r="E86" s="81"/>
      <c r="F86" s="305"/>
      <c r="G86" s="74"/>
      <c r="H86" s="80"/>
      <c r="I86" s="81"/>
      <c r="J86" s="305"/>
      <c r="K86" s="74"/>
    </row>
    <row r="87" spans="1:11" ht="12.75" customHeight="1" x14ac:dyDescent="0.2">
      <c r="A87" s="72"/>
      <c r="B87" s="82"/>
      <c r="C87" s="89"/>
      <c r="D87" s="80"/>
      <c r="E87" s="81"/>
      <c r="F87" s="305"/>
      <c r="G87" s="74"/>
      <c r="H87" s="80"/>
      <c r="I87" s="81"/>
      <c r="J87" s="305"/>
      <c r="K87" s="74"/>
    </row>
    <row r="88" spans="1:11" ht="13.5" customHeight="1" thickBot="1" x14ac:dyDescent="0.25">
      <c r="A88" s="72"/>
      <c r="B88" s="82"/>
      <c r="C88" s="89"/>
      <c r="D88" s="80"/>
      <c r="E88" s="81"/>
      <c r="F88" s="306"/>
      <c r="G88" s="74"/>
      <c r="H88" s="80"/>
      <c r="I88" s="81"/>
      <c r="J88" s="306"/>
      <c r="K88" s="74"/>
    </row>
    <row r="89" spans="1:11" ht="13.5" thickBot="1" x14ac:dyDescent="0.25">
      <c r="A89" s="72"/>
      <c r="B89" s="139" t="s">
        <v>44</v>
      </c>
      <c r="C89" s="94"/>
      <c r="D89" s="147">
        <f>SUM(D77:D88)</f>
        <v>0</v>
      </c>
      <c r="E89" s="148">
        <f>SUM(E77:E88)</f>
        <v>0</v>
      </c>
      <c r="F89" s="144">
        <f>D89+E89</f>
        <v>0</v>
      </c>
      <c r="G89" s="74"/>
      <c r="H89" s="147">
        <f>SUM(H77:H88)</f>
        <v>0</v>
      </c>
      <c r="I89" s="148">
        <f>SUM(I77:I88)</f>
        <v>0</v>
      </c>
      <c r="J89" s="144">
        <f>H89+I89</f>
        <v>0</v>
      </c>
      <c r="K89" s="74"/>
    </row>
    <row r="90" spans="1:11" ht="3.75" customHeight="1" thickBot="1" x14ac:dyDescent="0.25">
      <c r="A90" s="72"/>
      <c r="B90" s="50"/>
      <c r="C90" s="51"/>
      <c r="D90" s="52"/>
      <c r="E90" s="52"/>
      <c r="F90" s="52"/>
      <c r="G90" s="4"/>
      <c r="H90" s="52"/>
      <c r="I90" s="52"/>
      <c r="J90" s="53"/>
      <c r="K90" s="74"/>
    </row>
    <row r="91" spans="1:11" ht="26.25" thickBot="1" x14ac:dyDescent="0.25">
      <c r="A91" s="72"/>
      <c r="B91" s="256" t="s">
        <v>45</v>
      </c>
      <c r="C91" s="69"/>
      <c r="D91" s="314" t="s">
        <v>121</v>
      </c>
      <c r="E91" s="315"/>
      <c r="F91" s="145" t="s">
        <v>6</v>
      </c>
      <c r="G91" s="74"/>
      <c r="H91" s="314" t="s">
        <v>121</v>
      </c>
      <c r="I91" s="315"/>
      <c r="J91" s="145" t="s">
        <v>6</v>
      </c>
      <c r="K91" s="74"/>
    </row>
    <row r="92" spans="1:11" ht="12.75" customHeight="1" x14ac:dyDescent="0.2">
      <c r="A92" s="72"/>
      <c r="B92" s="88" t="s">
        <v>46</v>
      </c>
      <c r="C92" s="89"/>
      <c r="D92" s="91"/>
      <c r="E92" s="92"/>
      <c r="F92" s="304" t="str">
        <f>IF(F100=0,"",F100/F130)</f>
        <v/>
      </c>
      <c r="G92" s="74"/>
      <c r="H92" s="91"/>
      <c r="I92" s="92"/>
      <c r="J92" s="304" t="str">
        <f>IF(J100=0,"",J100/J130)</f>
        <v/>
      </c>
      <c r="K92" s="74"/>
    </row>
    <row r="93" spans="1:11" ht="12.75" customHeight="1" x14ac:dyDescent="0.2">
      <c r="A93" s="72"/>
      <c r="B93" s="77" t="s">
        <v>47</v>
      </c>
      <c r="C93" s="89"/>
      <c r="D93" s="90"/>
      <c r="E93" s="79"/>
      <c r="F93" s="305"/>
      <c r="G93" s="74"/>
      <c r="H93" s="90"/>
      <c r="I93" s="79"/>
      <c r="J93" s="305"/>
      <c r="K93" s="74"/>
    </row>
    <row r="94" spans="1:11" ht="12.75" customHeight="1" x14ac:dyDescent="0.2">
      <c r="A94" s="72"/>
      <c r="B94" s="77" t="s">
        <v>114</v>
      </c>
      <c r="C94" s="89"/>
      <c r="D94" s="90"/>
      <c r="E94" s="79"/>
      <c r="F94" s="305"/>
      <c r="G94" s="74"/>
      <c r="H94" s="90"/>
      <c r="I94" s="79"/>
      <c r="J94" s="305"/>
      <c r="K94" s="74"/>
    </row>
    <row r="95" spans="1:11" ht="12.75" customHeight="1" x14ac:dyDescent="0.2">
      <c r="A95" s="72"/>
      <c r="B95" s="77" t="s">
        <v>33</v>
      </c>
      <c r="C95" s="89"/>
      <c r="D95" s="90"/>
      <c r="E95" s="79"/>
      <c r="F95" s="305"/>
      <c r="G95" s="74"/>
      <c r="H95" s="90"/>
      <c r="I95" s="79"/>
      <c r="J95" s="305"/>
      <c r="K95" s="74"/>
    </row>
    <row r="96" spans="1:11" ht="12.75" customHeight="1" x14ac:dyDescent="0.2">
      <c r="A96" s="72"/>
      <c r="B96" s="77" t="s">
        <v>34</v>
      </c>
      <c r="C96" s="89"/>
      <c r="D96" s="90"/>
      <c r="E96" s="79"/>
      <c r="F96" s="305"/>
      <c r="G96" s="74"/>
      <c r="H96" s="90"/>
      <c r="I96" s="79"/>
      <c r="J96" s="305"/>
      <c r="K96" s="74"/>
    </row>
    <row r="97" spans="1:11" ht="12.75" customHeight="1" x14ac:dyDescent="0.2">
      <c r="A97" s="72"/>
      <c r="B97" s="82"/>
      <c r="C97" s="89"/>
      <c r="D97" s="80"/>
      <c r="E97" s="81"/>
      <c r="F97" s="305"/>
      <c r="G97" s="74"/>
      <c r="H97" s="80"/>
      <c r="I97" s="81"/>
      <c r="J97" s="305"/>
      <c r="K97" s="74"/>
    </row>
    <row r="98" spans="1:11" ht="12.75" customHeight="1" x14ac:dyDescent="0.2">
      <c r="A98" s="72"/>
      <c r="B98" s="82"/>
      <c r="C98" s="89"/>
      <c r="D98" s="80"/>
      <c r="E98" s="81"/>
      <c r="F98" s="305"/>
      <c r="G98" s="74"/>
      <c r="H98" s="80"/>
      <c r="I98" s="81"/>
      <c r="J98" s="305"/>
      <c r="K98" s="74"/>
    </row>
    <row r="99" spans="1:11" ht="13.5" customHeight="1" thickBot="1" x14ac:dyDescent="0.25">
      <c r="A99" s="72"/>
      <c r="B99" s="96"/>
      <c r="C99" s="89"/>
      <c r="D99" s="80"/>
      <c r="E99" s="81"/>
      <c r="F99" s="306"/>
      <c r="G99" s="74"/>
      <c r="H99" s="80"/>
      <c r="I99" s="81"/>
      <c r="J99" s="306"/>
      <c r="K99" s="74"/>
    </row>
    <row r="100" spans="1:11" ht="13.5" thickBot="1" x14ac:dyDescent="0.25">
      <c r="A100" s="72"/>
      <c r="B100" s="146" t="s">
        <v>48</v>
      </c>
      <c r="C100" s="94"/>
      <c r="D100" s="147">
        <f>SUM(D92:D99)</f>
        <v>0</v>
      </c>
      <c r="E100" s="148">
        <f>SUM(E92:E99)</f>
        <v>0</v>
      </c>
      <c r="F100" s="144">
        <f>D100+E100</f>
        <v>0</v>
      </c>
      <c r="G100" s="74"/>
      <c r="H100" s="147">
        <f>SUM(H92:H99)</f>
        <v>0</v>
      </c>
      <c r="I100" s="148">
        <f>SUM(I92:I99)</f>
        <v>0</v>
      </c>
      <c r="J100" s="144">
        <f>H100+I100</f>
        <v>0</v>
      </c>
      <c r="K100" s="74"/>
    </row>
    <row r="101" spans="1:11" ht="3.75" customHeight="1" thickBot="1" x14ac:dyDescent="0.25">
      <c r="A101" s="72"/>
      <c r="B101" s="50"/>
      <c r="C101" s="51"/>
      <c r="D101" s="52"/>
      <c r="E101" s="52"/>
      <c r="F101" s="52"/>
      <c r="G101" s="4"/>
      <c r="H101" s="52"/>
      <c r="I101" s="52"/>
      <c r="J101" s="53"/>
      <c r="K101" s="74"/>
    </row>
    <row r="102" spans="1:11" ht="26.25" thickBot="1" x14ac:dyDescent="0.25">
      <c r="A102" s="72"/>
      <c r="B102" s="256" t="s">
        <v>96</v>
      </c>
      <c r="C102" s="69"/>
      <c r="D102" s="314" t="s">
        <v>121</v>
      </c>
      <c r="E102" s="315"/>
      <c r="F102" s="145" t="s">
        <v>6</v>
      </c>
      <c r="G102" s="74"/>
      <c r="H102" s="314" t="s">
        <v>121</v>
      </c>
      <c r="I102" s="315"/>
      <c r="J102" s="145" t="s">
        <v>6</v>
      </c>
      <c r="K102" s="74"/>
    </row>
    <row r="103" spans="1:11" ht="12.75" customHeight="1" x14ac:dyDescent="0.2">
      <c r="A103" s="72"/>
      <c r="B103" s="88" t="s">
        <v>49</v>
      </c>
      <c r="C103" s="89"/>
      <c r="D103" s="90"/>
      <c r="E103" s="79"/>
      <c r="F103" s="304" t="str">
        <f>IF(F114=0,"",F114/F130)</f>
        <v/>
      </c>
      <c r="G103" s="74"/>
      <c r="H103" s="90"/>
      <c r="I103" s="79"/>
      <c r="J103" s="304" t="str">
        <f>IF(J114=0,"",J114/J130)</f>
        <v/>
      </c>
      <c r="K103" s="74"/>
    </row>
    <row r="104" spans="1:11" ht="12.75" customHeight="1" x14ac:dyDescent="0.2">
      <c r="A104" s="72"/>
      <c r="B104" s="77"/>
      <c r="C104" s="89"/>
      <c r="D104" s="90"/>
      <c r="E104" s="79"/>
      <c r="F104" s="305"/>
      <c r="G104" s="74"/>
      <c r="H104" s="90"/>
      <c r="I104" s="79"/>
      <c r="J104" s="305"/>
      <c r="K104" s="74"/>
    </row>
    <row r="105" spans="1:11" ht="12.75" customHeight="1" x14ac:dyDescent="0.2">
      <c r="A105" s="72"/>
      <c r="B105" s="77"/>
      <c r="C105" s="89"/>
      <c r="D105" s="90"/>
      <c r="E105" s="79"/>
      <c r="F105" s="305"/>
      <c r="G105" s="74"/>
      <c r="H105" s="90"/>
      <c r="I105" s="79"/>
      <c r="J105" s="305"/>
      <c r="K105" s="74"/>
    </row>
    <row r="106" spans="1:11" ht="12.75" customHeight="1" x14ac:dyDescent="0.2">
      <c r="A106" s="72"/>
      <c r="B106" s="77"/>
      <c r="C106" s="89"/>
      <c r="D106" s="90"/>
      <c r="E106" s="79"/>
      <c r="F106" s="305"/>
      <c r="G106" s="74"/>
      <c r="H106" s="90"/>
      <c r="I106" s="79"/>
      <c r="J106" s="305"/>
      <c r="K106" s="74"/>
    </row>
    <row r="107" spans="1:11" ht="12.75" customHeight="1" x14ac:dyDescent="0.2">
      <c r="A107" s="72"/>
      <c r="B107" s="77"/>
      <c r="C107" s="89"/>
      <c r="D107" s="90"/>
      <c r="E107" s="79"/>
      <c r="F107" s="305"/>
      <c r="G107" s="74"/>
      <c r="H107" s="90"/>
      <c r="I107" s="79"/>
      <c r="J107" s="305"/>
      <c r="K107" s="74"/>
    </row>
    <row r="108" spans="1:11" ht="12.75" customHeight="1" x14ac:dyDescent="0.2">
      <c r="A108" s="72"/>
      <c r="B108" s="77"/>
      <c r="C108" s="89"/>
      <c r="D108" s="80"/>
      <c r="E108" s="81"/>
      <c r="F108" s="305"/>
      <c r="G108" s="74"/>
      <c r="H108" s="80"/>
      <c r="I108" s="81"/>
      <c r="J108" s="305"/>
      <c r="K108" s="74"/>
    </row>
    <row r="109" spans="1:11" ht="12.75" customHeight="1" x14ac:dyDescent="0.2">
      <c r="A109" s="72"/>
      <c r="B109" s="77"/>
      <c r="C109" s="89"/>
      <c r="D109" s="80"/>
      <c r="E109" s="81"/>
      <c r="F109" s="305"/>
      <c r="G109" s="74"/>
      <c r="H109" s="80"/>
      <c r="I109" s="81"/>
      <c r="J109" s="305"/>
      <c r="K109" s="74"/>
    </row>
    <row r="110" spans="1:11" ht="12.75" customHeight="1" x14ac:dyDescent="0.2">
      <c r="A110" s="72"/>
      <c r="B110" s="77"/>
      <c r="C110" s="89"/>
      <c r="D110" s="80"/>
      <c r="E110" s="81"/>
      <c r="F110" s="305"/>
      <c r="G110" s="74"/>
      <c r="H110" s="80"/>
      <c r="I110" s="81"/>
      <c r="J110" s="305"/>
      <c r="K110" s="74"/>
    </row>
    <row r="111" spans="1:11" ht="12.75" customHeight="1" x14ac:dyDescent="0.2">
      <c r="A111" s="72"/>
      <c r="B111" s="77"/>
      <c r="C111" s="89"/>
      <c r="D111" s="80"/>
      <c r="E111" s="81"/>
      <c r="F111" s="305"/>
      <c r="G111" s="74"/>
      <c r="H111" s="80"/>
      <c r="I111" s="81"/>
      <c r="J111" s="305"/>
      <c r="K111" s="74"/>
    </row>
    <row r="112" spans="1:11" ht="12.75" customHeight="1" x14ac:dyDescent="0.2">
      <c r="A112" s="72"/>
      <c r="B112" s="77"/>
      <c r="C112" s="89"/>
      <c r="D112" s="80"/>
      <c r="E112" s="81"/>
      <c r="F112" s="305"/>
      <c r="G112" s="74"/>
      <c r="H112" s="80"/>
      <c r="I112" s="81"/>
      <c r="J112" s="305"/>
      <c r="K112" s="74"/>
    </row>
    <row r="113" spans="1:11" ht="13.5" customHeight="1" thickBot="1" x14ac:dyDescent="0.25">
      <c r="A113" s="72"/>
      <c r="B113" s="96"/>
      <c r="C113" s="89"/>
      <c r="D113" s="80"/>
      <c r="E113" s="81"/>
      <c r="F113" s="306"/>
      <c r="G113" s="74"/>
      <c r="H113" s="80"/>
      <c r="I113" s="81"/>
      <c r="J113" s="306"/>
      <c r="K113" s="74"/>
    </row>
    <row r="114" spans="1:11" ht="13.5" thickBot="1" x14ac:dyDescent="0.25">
      <c r="A114" s="72"/>
      <c r="B114" s="139" t="s">
        <v>50</v>
      </c>
      <c r="C114" s="94"/>
      <c r="D114" s="147">
        <f>SUM(D103:D113)</f>
        <v>0</v>
      </c>
      <c r="E114" s="148">
        <f>SUM(E103:E113)</f>
        <v>0</v>
      </c>
      <c r="F114" s="144">
        <f>D114+E114</f>
        <v>0</v>
      </c>
      <c r="G114" s="74"/>
      <c r="H114" s="147">
        <f>SUM(H103:H113)</f>
        <v>0</v>
      </c>
      <c r="I114" s="148">
        <f>SUM(I103:I113)</f>
        <v>0</v>
      </c>
      <c r="J114" s="144">
        <f>H114+I114</f>
        <v>0</v>
      </c>
      <c r="K114" s="74"/>
    </row>
    <row r="115" spans="1:11" ht="3.75" customHeight="1" thickBot="1" x14ac:dyDescent="0.25">
      <c r="A115" s="72"/>
      <c r="B115" s="50"/>
      <c r="C115" s="51"/>
      <c r="D115" s="52"/>
      <c r="E115" s="52"/>
      <c r="F115" s="52"/>
      <c r="G115" s="4"/>
      <c r="H115" s="52"/>
      <c r="I115" s="52"/>
      <c r="J115" s="53"/>
      <c r="K115" s="74"/>
    </row>
    <row r="116" spans="1:11" ht="26.25" thickBot="1" x14ac:dyDescent="0.25">
      <c r="A116" s="72"/>
      <c r="B116" s="256" t="s">
        <v>51</v>
      </c>
      <c r="C116" s="69"/>
      <c r="D116" s="314" t="s">
        <v>121</v>
      </c>
      <c r="E116" s="315"/>
      <c r="F116" s="145" t="s">
        <v>6</v>
      </c>
      <c r="G116" s="74"/>
      <c r="H116" s="314" t="s">
        <v>121</v>
      </c>
      <c r="I116" s="315"/>
      <c r="J116" s="145" t="s">
        <v>6</v>
      </c>
      <c r="K116" s="74"/>
    </row>
    <row r="117" spans="1:11" ht="12.75" customHeight="1" x14ac:dyDescent="0.2">
      <c r="A117" s="72"/>
      <c r="B117" s="88"/>
      <c r="C117" s="89"/>
      <c r="D117" s="80"/>
      <c r="E117" s="81"/>
      <c r="F117" s="304" t="str">
        <f>IF(F128=0,"",F128/F130)</f>
        <v/>
      </c>
      <c r="G117" s="74"/>
      <c r="H117" s="80"/>
      <c r="I117" s="81"/>
      <c r="J117" s="304" t="str">
        <f>IF(J128=0,"",J128/J130)</f>
        <v/>
      </c>
      <c r="K117" s="74"/>
    </row>
    <row r="118" spans="1:11" ht="12.75" customHeight="1" x14ac:dyDescent="0.2">
      <c r="A118" s="72"/>
      <c r="B118" s="77"/>
      <c r="C118" s="89"/>
      <c r="D118" s="80"/>
      <c r="E118" s="81"/>
      <c r="F118" s="305"/>
      <c r="G118" s="74"/>
      <c r="H118" s="80"/>
      <c r="I118" s="81"/>
      <c r="J118" s="305"/>
      <c r="K118" s="74"/>
    </row>
    <row r="119" spans="1:11" ht="12.75" customHeight="1" x14ac:dyDescent="0.2">
      <c r="A119" s="72"/>
      <c r="B119" s="77"/>
      <c r="C119" s="89"/>
      <c r="D119" s="80"/>
      <c r="E119" s="81"/>
      <c r="F119" s="305"/>
      <c r="G119" s="74"/>
      <c r="H119" s="80"/>
      <c r="I119" s="81"/>
      <c r="J119" s="305"/>
      <c r="K119" s="74"/>
    </row>
    <row r="120" spans="1:11" ht="12.75" customHeight="1" x14ac:dyDescent="0.2">
      <c r="A120" s="72"/>
      <c r="B120" s="77"/>
      <c r="C120" s="89"/>
      <c r="D120" s="80"/>
      <c r="E120" s="81"/>
      <c r="F120" s="305"/>
      <c r="G120" s="74"/>
      <c r="H120" s="80"/>
      <c r="I120" s="81"/>
      <c r="J120" s="305"/>
      <c r="K120" s="74"/>
    </row>
    <row r="121" spans="1:11" ht="12.75" customHeight="1" x14ac:dyDescent="0.2">
      <c r="A121" s="72"/>
      <c r="B121" s="77"/>
      <c r="C121" s="89"/>
      <c r="D121" s="80"/>
      <c r="E121" s="81"/>
      <c r="F121" s="305"/>
      <c r="G121" s="74"/>
      <c r="H121" s="80"/>
      <c r="I121" s="81"/>
      <c r="J121" s="305"/>
      <c r="K121" s="74"/>
    </row>
    <row r="122" spans="1:11" ht="12.75" customHeight="1" x14ac:dyDescent="0.2">
      <c r="A122" s="72"/>
      <c r="B122" s="77"/>
      <c r="C122" s="89"/>
      <c r="D122" s="80"/>
      <c r="E122" s="81"/>
      <c r="F122" s="305"/>
      <c r="G122" s="74"/>
      <c r="H122" s="80"/>
      <c r="I122" s="81"/>
      <c r="J122" s="305"/>
      <c r="K122" s="74"/>
    </row>
    <row r="123" spans="1:11" ht="12.75" customHeight="1" x14ac:dyDescent="0.2">
      <c r="A123" s="72"/>
      <c r="B123" s="77"/>
      <c r="C123" s="89"/>
      <c r="D123" s="80"/>
      <c r="E123" s="81"/>
      <c r="F123" s="305"/>
      <c r="G123" s="74"/>
      <c r="H123" s="80"/>
      <c r="I123" s="81"/>
      <c r="J123" s="305"/>
      <c r="K123" s="74"/>
    </row>
    <row r="124" spans="1:11" ht="12.75" customHeight="1" x14ac:dyDescent="0.2">
      <c r="A124" s="72"/>
      <c r="B124" s="77"/>
      <c r="C124" s="89"/>
      <c r="D124" s="80"/>
      <c r="E124" s="81"/>
      <c r="F124" s="305"/>
      <c r="G124" s="74"/>
      <c r="H124" s="80"/>
      <c r="I124" s="81"/>
      <c r="J124" s="305"/>
      <c r="K124" s="74"/>
    </row>
    <row r="125" spans="1:11" ht="12.75" customHeight="1" x14ac:dyDescent="0.2">
      <c r="A125" s="72"/>
      <c r="B125" s="77"/>
      <c r="C125" s="89"/>
      <c r="D125" s="80"/>
      <c r="E125" s="81"/>
      <c r="F125" s="305"/>
      <c r="G125" s="74"/>
      <c r="H125" s="80"/>
      <c r="I125" s="81"/>
      <c r="J125" s="305"/>
      <c r="K125" s="74"/>
    </row>
    <row r="126" spans="1:11" ht="12.75" customHeight="1" x14ac:dyDescent="0.2">
      <c r="A126" s="72"/>
      <c r="B126" s="77"/>
      <c r="C126" s="89"/>
      <c r="D126" s="80"/>
      <c r="E126" s="81"/>
      <c r="F126" s="305"/>
      <c r="G126" s="74"/>
      <c r="H126" s="80"/>
      <c r="I126" s="81"/>
      <c r="J126" s="305"/>
      <c r="K126" s="74"/>
    </row>
    <row r="127" spans="1:11" ht="13.5" customHeight="1" thickBot="1" x14ac:dyDescent="0.25">
      <c r="A127" s="72"/>
      <c r="B127" s="96"/>
      <c r="C127" s="89"/>
      <c r="D127" s="80"/>
      <c r="E127" s="81"/>
      <c r="F127" s="306"/>
      <c r="G127" s="74"/>
      <c r="H127" s="80"/>
      <c r="I127" s="81"/>
      <c r="J127" s="306"/>
      <c r="K127" s="74"/>
    </row>
    <row r="128" spans="1:11" ht="13.5" customHeight="1" thickBot="1" x14ac:dyDescent="0.25">
      <c r="A128" s="72"/>
      <c r="B128" s="139" t="s">
        <v>52</v>
      </c>
      <c r="C128" s="94"/>
      <c r="D128" s="147">
        <f>SUM(D117:D127)</f>
        <v>0</v>
      </c>
      <c r="E128" s="148">
        <f>SUM(E117:E127)</f>
        <v>0</v>
      </c>
      <c r="F128" s="144">
        <f>D128+E128</f>
        <v>0</v>
      </c>
      <c r="G128" s="95"/>
      <c r="H128" s="147">
        <f>SUM(H117:H127)</f>
        <v>0</v>
      </c>
      <c r="I128" s="148">
        <f>SUM(I117:I127)</f>
        <v>0</v>
      </c>
      <c r="J128" s="144">
        <f>H128+I128</f>
        <v>0</v>
      </c>
      <c r="K128" s="72"/>
    </row>
    <row r="129" spans="1:11" ht="3.75" customHeight="1" thickBot="1" x14ac:dyDescent="0.25">
      <c r="A129" s="72"/>
      <c r="B129" s="56"/>
      <c r="C129" s="57"/>
      <c r="D129" s="58"/>
      <c r="E129" s="58"/>
      <c r="F129" s="58"/>
      <c r="G129" s="59"/>
      <c r="H129" s="58"/>
      <c r="I129" s="58"/>
      <c r="J129" s="60"/>
      <c r="K129" s="72"/>
    </row>
    <row r="130" spans="1:11" x14ac:dyDescent="0.2">
      <c r="A130" s="72"/>
      <c r="B130" s="151" t="s">
        <v>53</v>
      </c>
      <c r="C130" s="69"/>
      <c r="D130" s="152">
        <f>D28+D39+D50+D62+D74+D89+D100+D114+D128</f>
        <v>0</v>
      </c>
      <c r="E130" s="153">
        <f>E28+E39+E50+E62+E74+E89+E100+E114+E128</f>
        <v>0</v>
      </c>
      <c r="F130" s="154">
        <f>D130+E130</f>
        <v>0</v>
      </c>
      <c r="G130" s="74"/>
      <c r="H130" s="152">
        <f>H28+H39+H50+H62+H74+H89+H100+H114+H128</f>
        <v>0</v>
      </c>
      <c r="I130" s="153">
        <f>I28+I39+I50+I62+I74+I89+I100+I114+I128</f>
        <v>0</v>
      </c>
      <c r="J130" s="154">
        <f>H130+I130</f>
        <v>0</v>
      </c>
      <c r="K130" s="72"/>
    </row>
    <row r="131" spans="1:11" ht="6" customHeight="1" x14ac:dyDescent="0.2">
      <c r="A131" s="72"/>
      <c r="B131" s="97"/>
      <c r="C131" s="89"/>
      <c r="D131" s="98"/>
      <c r="E131" s="99"/>
      <c r="F131" s="100"/>
      <c r="G131" s="74"/>
      <c r="H131" s="98"/>
      <c r="I131" s="99"/>
      <c r="J131" s="100"/>
      <c r="K131" s="74"/>
    </row>
    <row r="132" spans="1:11" ht="13.5" thickBot="1" x14ac:dyDescent="0.25">
      <c r="A132" s="72"/>
      <c r="B132" s="155" t="s">
        <v>54</v>
      </c>
      <c r="C132" s="94"/>
      <c r="D132" s="156">
        <f>D11-D130</f>
        <v>0</v>
      </c>
      <c r="E132" s="157">
        <f>E11-E130</f>
        <v>0</v>
      </c>
      <c r="F132" s="158">
        <f>D132+E132</f>
        <v>0</v>
      </c>
      <c r="G132" s="95"/>
      <c r="H132" s="156">
        <f>H11-H130</f>
        <v>0</v>
      </c>
      <c r="I132" s="157">
        <f>I11-I130</f>
        <v>0</v>
      </c>
      <c r="J132" s="158">
        <f>H132+I132</f>
        <v>0</v>
      </c>
      <c r="K132" s="74"/>
    </row>
    <row r="133" spans="1:11" ht="3.75" customHeight="1" thickBot="1" x14ac:dyDescent="0.25">
      <c r="A133" s="94"/>
      <c r="B133" s="59"/>
      <c r="C133" s="4"/>
      <c r="D133" s="4"/>
      <c r="E133" s="4"/>
      <c r="F133" s="4"/>
      <c r="G133" s="4"/>
      <c r="H133" s="4"/>
      <c r="I133" s="59"/>
      <c r="J133" s="59"/>
      <c r="K133" s="95"/>
    </row>
    <row r="134" spans="1:11" ht="7.5" customHeight="1" thickBo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7"/>
      <c r="K134" s="7"/>
    </row>
    <row r="135" spans="1:11" ht="3.75" customHeight="1" thickBot="1" x14ac:dyDescent="0.25">
      <c r="A135" s="69"/>
      <c r="B135" s="4"/>
      <c r="C135" s="48"/>
      <c r="D135" s="4"/>
      <c r="E135" s="4"/>
      <c r="F135" s="4"/>
      <c r="G135" s="48"/>
      <c r="H135" s="4"/>
      <c r="I135" s="4"/>
      <c r="J135" s="4"/>
      <c r="K135" s="70"/>
    </row>
    <row r="136" spans="1:11" ht="12.75" customHeight="1" x14ac:dyDescent="0.2">
      <c r="A136" s="89"/>
      <c r="B136" s="159" t="s">
        <v>143</v>
      </c>
      <c r="C136" s="74"/>
      <c r="D136" s="339" t="s">
        <v>146</v>
      </c>
      <c r="E136" s="340"/>
      <c r="F136" s="341"/>
      <c r="G136" s="74"/>
      <c r="H136" s="339" t="s">
        <v>146</v>
      </c>
      <c r="I136" s="340"/>
      <c r="J136" s="341"/>
      <c r="K136" s="74"/>
    </row>
    <row r="137" spans="1:11" ht="12.75" customHeight="1" x14ac:dyDescent="0.2">
      <c r="A137" s="89"/>
      <c r="B137" s="101" t="s">
        <v>109</v>
      </c>
      <c r="C137" s="74"/>
      <c r="D137" s="300" t="str">
        <f>IF((D11+E11)=0,"",D11+E11)</f>
        <v/>
      </c>
      <c r="E137" s="301"/>
      <c r="F137" s="302"/>
      <c r="G137" s="74"/>
      <c r="H137" s="300" t="str">
        <f>IF((H11+I11)=0,"",H11+I11)</f>
        <v/>
      </c>
      <c r="I137" s="301"/>
      <c r="J137" s="302"/>
      <c r="K137" s="74"/>
    </row>
    <row r="138" spans="1:11" ht="12.75" customHeight="1" x14ac:dyDescent="0.2">
      <c r="A138" s="89"/>
      <c r="B138" s="101" t="s">
        <v>55</v>
      </c>
      <c r="C138" s="74"/>
      <c r="D138" s="307" t="str">
        <f>IF((D130+E130)=0,"",D130+E130)</f>
        <v/>
      </c>
      <c r="E138" s="308"/>
      <c r="F138" s="309"/>
      <c r="G138" s="74"/>
      <c r="H138" s="307" t="str">
        <f>IF((H130+I130)=0,"",H130+I130)</f>
        <v/>
      </c>
      <c r="I138" s="308"/>
      <c r="J138" s="309"/>
      <c r="K138" s="74"/>
    </row>
    <row r="139" spans="1:11" ht="13.5" customHeight="1" thickBot="1" x14ac:dyDescent="0.25">
      <c r="A139" s="89"/>
      <c r="B139" s="102" t="s">
        <v>110</v>
      </c>
      <c r="C139" s="74"/>
      <c r="D139" s="342" t="str">
        <f>IF(F11=0,"",(IF(F130=0,"",(D137-D138))))</f>
        <v/>
      </c>
      <c r="E139" s="343"/>
      <c r="F139" s="344"/>
      <c r="G139" s="74"/>
      <c r="H139" s="342" t="str">
        <f>IF(J11=0,"",(IF(J130=0,"",(H137-H138))))</f>
        <v/>
      </c>
      <c r="I139" s="343"/>
      <c r="J139" s="344"/>
      <c r="K139" s="74"/>
    </row>
    <row r="140" spans="1:11" s="2" customFormat="1" ht="9" customHeight="1" thickBot="1" x14ac:dyDescent="0.25">
      <c r="A140" s="72"/>
      <c r="B140" s="54"/>
      <c r="C140" s="74"/>
      <c r="D140" s="3"/>
      <c r="E140" s="1"/>
      <c r="F140" s="5"/>
      <c r="G140" s="74"/>
      <c r="H140" s="3"/>
      <c r="I140" s="1"/>
      <c r="J140" s="5"/>
      <c r="K140" s="74"/>
    </row>
    <row r="141" spans="1:11" s="2" customFormat="1" ht="15.75" x14ac:dyDescent="0.2">
      <c r="A141" s="72"/>
      <c r="B141" s="327" t="s">
        <v>56</v>
      </c>
      <c r="C141" s="74"/>
      <c r="D141" s="345" t="str">
        <f>IF(D139="","",IF(D139&lt;0,"Toma de Conta Informa:",IF(D139=0,"Toma de Conta Informa:","Toma de Conta Informa:")))</f>
        <v/>
      </c>
      <c r="E141" s="346"/>
      <c r="F141" s="347"/>
      <c r="G141" s="74"/>
      <c r="H141" s="345" t="str">
        <f>IF(H139="","",IF(H139&lt;0,"Toma de Conta Informa:",IF(H139=0,"Toma de Conta Informa:","Toma de Conta Informa:")))</f>
        <v/>
      </c>
      <c r="I141" s="346"/>
      <c r="J141" s="347"/>
      <c r="K141" s="74"/>
    </row>
    <row r="142" spans="1:11" s="1" customFormat="1" ht="16.5" thickBot="1" x14ac:dyDescent="0.25">
      <c r="A142" s="72"/>
      <c r="B142" s="351"/>
      <c r="C142" s="74"/>
      <c r="D142" s="333" t="str">
        <f>IF(D139="","",IF(D139&lt;0,"Atenção - Resultado Mensal Negativo",IF(D139=0,"Nem Positivo nem Negativo - No Limite","Parabéns - Resultado Mensal Positivo")))</f>
        <v/>
      </c>
      <c r="E142" s="334"/>
      <c r="F142" s="335"/>
      <c r="G142" s="74"/>
      <c r="H142" s="333" t="str">
        <f>IF(H139="","",IF(H139&lt;0,"Atenção - Resultado Mensal Negativo",IF(H139=0,"Nem Positivo nem Negativo - No Limite","Parabéns - Resultado Mensal Positivo")))</f>
        <v/>
      </c>
      <c r="I142" s="334"/>
      <c r="J142" s="335"/>
      <c r="K142" s="74"/>
    </row>
    <row r="143" spans="1:11" s="2" customFormat="1" ht="3.75" customHeight="1" thickBot="1" x14ac:dyDescent="0.25">
      <c r="A143" s="94"/>
      <c r="B143" s="59"/>
      <c r="C143" s="59"/>
      <c r="D143" s="4"/>
      <c r="E143" s="4"/>
      <c r="F143" s="4"/>
      <c r="G143" s="59"/>
      <c r="H143" s="4"/>
      <c r="I143" s="4"/>
      <c r="J143" s="4"/>
      <c r="K143" s="95"/>
    </row>
    <row r="144" spans="1:11" s="2" customFormat="1" ht="7.5" customHeight="1" thickBot="1" x14ac:dyDescent="0.25">
      <c r="A144" s="103"/>
      <c r="B144" s="1"/>
      <c r="C144" s="1"/>
      <c r="D144" s="1"/>
      <c r="E144" s="1"/>
      <c r="F144" s="7"/>
      <c r="G144" s="7"/>
      <c r="H144" s="7"/>
      <c r="I144" s="1"/>
      <c r="J144" s="1"/>
      <c r="K144" s="103"/>
    </row>
    <row r="145" spans="1:11" s="2" customFormat="1" ht="3.75" customHeight="1" thickBot="1" x14ac:dyDescent="0.25">
      <c r="A145" s="104"/>
      <c r="B145" s="105"/>
      <c r="C145" s="106"/>
      <c r="D145" s="105"/>
      <c r="E145" s="105"/>
      <c r="F145" s="105"/>
      <c r="G145" s="106"/>
      <c r="H145" s="105"/>
      <c r="I145" s="105"/>
      <c r="J145" s="105"/>
      <c r="K145" s="107"/>
    </row>
    <row r="146" spans="1:11" ht="13.5" customHeight="1" thickBot="1" x14ac:dyDescent="0.25">
      <c r="A146" s="89"/>
      <c r="B146" s="160" t="s">
        <v>145</v>
      </c>
      <c r="C146" s="74"/>
      <c r="D146" s="303" t="s">
        <v>57</v>
      </c>
      <c r="E146" s="331"/>
      <c r="F146" s="332"/>
      <c r="G146" s="74"/>
      <c r="H146" s="303" t="s">
        <v>57</v>
      </c>
      <c r="I146" s="331"/>
      <c r="J146" s="332"/>
      <c r="K146" s="74"/>
    </row>
    <row r="147" spans="1:11" s="2" customFormat="1" ht="13.5" customHeight="1" thickBot="1" x14ac:dyDescent="0.25">
      <c r="A147" s="89"/>
      <c r="B147" s="108" t="s">
        <v>58</v>
      </c>
      <c r="C147" s="74"/>
      <c r="D147" s="324">
        <v>0.2</v>
      </c>
      <c r="E147" s="325"/>
      <c r="F147" s="326"/>
      <c r="G147" s="74"/>
      <c r="H147" s="324">
        <v>0.2</v>
      </c>
      <c r="I147" s="325"/>
      <c r="J147" s="326"/>
      <c r="K147" s="74"/>
    </row>
    <row r="148" spans="1:11" s="2" customFormat="1" ht="9" customHeight="1" thickBot="1" x14ac:dyDescent="0.25">
      <c r="A148" s="89"/>
      <c r="B148" s="54"/>
      <c r="C148" s="74"/>
      <c r="D148" s="3"/>
      <c r="E148" s="1"/>
      <c r="F148" s="5"/>
      <c r="G148" s="74"/>
      <c r="H148" s="3"/>
      <c r="I148" s="1"/>
      <c r="J148" s="5"/>
      <c r="K148" s="74"/>
    </row>
    <row r="149" spans="1:11" s="2" customFormat="1" ht="13.5" customHeight="1" thickBot="1" x14ac:dyDescent="0.25">
      <c r="A149" s="89"/>
      <c r="B149" s="161" t="s">
        <v>59</v>
      </c>
      <c r="C149" s="74"/>
      <c r="D149" s="303" t="s">
        <v>60</v>
      </c>
      <c r="E149" s="331"/>
      <c r="F149" s="332"/>
      <c r="G149" s="74"/>
      <c r="H149" s="303" t="s">
        <v>60</v>
      </c>
      <c r="I149" s="331"/>
      <c r="J149" s="332"/>
      <c r="K149" s="74"/>
    </row>
    <row r="150" spans="1:11" ht="12.75" customHeight="1" x14ac:dyDescent="0.2">
      <c r="A150" s="89"/>
      <c r="B150" s="165" t="s">
        <v>94</v>
      </c>
      <c r="C150" s="74"/>
      <c r="D150" s="297">
        <v>0</v>
      </c>
      <c r="E150" s="298"/>
      <c r="F150" s="299"/>
      <c r="G150" s="74"/>
      <c r="H150" s="297">
        <v>0</v>
      </c>
      <c r="I150" s="298"/>
      <c r="J150" s="299"/>
      <c r="K150" s="74"/>
    </row>
    <row r="151" spans="1:11" ht="13.5" customHeight="1" thickBot="1" x14ac:dyDescent="0.25">
      <c r="A151" s="89"/>
      <c r="B151" s="166" t="s">
        <v>95</v>
      </c>
      <c r="C151" s="74"/>
      <c r="D151" s="336">
        <v>0</v>
      </c>
      <c r="E151" s="337"/>
      <c r="F151" s="338"/>
      <c r="G151" s="74"/>
      <c r="H151" s="336">
        <v>0</v>
      </c>
      <c r="I151" s="337"/>
      <c r="J151" s="338"/>
      <c r="K151" s="74"/>
    </row>
    <row r="152" spans="1:11" ht="13.5" customHeight="1" thickBot="1" x14ac:dyDescent="0.25">
      <c r="A152" s="89"/>
      <c r="B152" s="162" t="s">
        <v>61</v>
      </c>
      <c r="C152" s="74"/>
      <c r="D152" s="303">
        <f>D150+D151</f>
        <v>0</v>
      </c>
      <c r="E152" s="295"/>
      <c r="F152" s="296"/>
      <c r="G152" s="74"/>
      <c r="H152" s="303">
        <f>H150+H151</f>
        <v>0</v>
      </c>
      <c r="I152" s="295"/>
      <c r="J152" s="296"/>
      <c r="K152" s="74"/>
    </row>
    <row r="153" spans="1:11" ht="3.75" customHeight="1" thickBot="1" x14ac:dyDescent="0.25">
      <c r="A153" s="89"/>
      <c r="B153" s="54"/>
      <c r="C153" s="74"/>
      <c r="D153" s="321"/>
      <c r="E153" s="322"/>
      <c r="F153" s="323"/>
      <c r="G153" s="74"/>
      <c r="H153" s="321"/>
      <c r="I153" s="322"/>
      <c r="J153" s="323"/>
      <c r="K153" s="74"/>
    </row>
    <row r="154" spans="1:11" ht="13.5" customHeight="1" thickBot="1" x14ac:dyDescent="0.25">
      <c r="A154" s="89"/>
      <c r="B154" s="161" t="s">
        <v>100</v>
      </c>
      <c r="C154" s="74"/>
      <c r="D154" s="294">
        <f>IF(F11&lt;=0,0,IF(D139&lt;0,"Resultado Negativo. Não é possível fazer aplicação. ",ROUND((D152/F11),2)))</f>
        <v>0</v>
      </c>
      <c r="E154" s="295"/>
      <c r="F154" s="296"/>
      <c r="G154" s="74"/>
      <c r="H154" s="294">
        <f>IF(J11&lt;=0,0,IF(H139&lt;0,"Resultado Negativo. Não é possível fazer aplicação. ",ROUND((H152/J11),2)))</f>
        <v>0</v>
      </c>
      <c r="I154" s="295"/>
      <c r="J154" s="296"/>
      <c r="K154" s="74"/>
    </row>
    <row r="155" spans="1:11" ht="9" customHeight="1" x14ac:dyDescent="0.2">
      <c r="A155" s="89"/>
      <c r="B155" s="55"/>
      <c r="C155" s="74"/>
      <c r="D155" s="109"/>
      <c r="E155" s="2"/>
      <c r="F155" s="49"/>
      <c r="G155" s="74"/>
      <c r="H155" s="109"/>
      <c r="I155" s="2"/>
      <c r="J155" s="49"/>
      <c r="K155" s="74"/>
    </row>
    <row r="156" spans="1:11" ht="16.5" customHeight="1" thickBot="1" x14ac:dyDescent="0.25">
      <c r="A156" s="89"/>
      <c r="B156" s="110" t="s">
        <v>62</v>
      </c>
      <c r="C156" s="74"/>
      <c r="D156" s="318" t="str">
        <f>IF(D139&lt;0,"",IF(D152&lt;=0,"",IF(D154&lt;D147,"Atenção - Meta não cumprida","Parabéns - Meta cumprida")))</f>
        <v/>
      </c>
      <c r="E156" s="319"/>
      <c r="F156" s="320"/>
      <c r="G156" s="74"/>
      <c r="H156" s="318" t="str">
        <f>IF(H139&lt;0,"",IF(H152&lt;=0,"",IF(H154&lt;H147,"Atenção - Meta não cumprida","Parabéns - Meta cumprida")))</f>
        <v/>
      </c>
      <c r="I156" s="319"/>
      <c r="J156" s="320"/>
      <c r="K156" s="74"/>
    </row>
    <row r="157" spans="1:11" ht="3.75" customHeight="1" thickBot="1" x14ac:dyDescent="0.25">
      <c r="A157" s="94"/>
      <c r="B157" s="111"/>
      <c r="C157" s="59"/>
      <c r="D157" s="111"/>
      <c r="E157" s="111"/>
      <c r="F157" s="112"/>
      <c r="G157" s="59"/>
      <c r="H157" s="111"/>
      <c r="I157" s="111"/>
      <c r="J157" s="112"/>
      <c r="K157" s="95"/>
    </row>
    <row r="158" spans="1:11" ht="7.5" customHeight="1" thickBot="1" x14ac:dyDescent="0.25">
      <c r="A158" s="103"/>
      <c r="B158" s="6"/>
      <c r="C158" s="7"/>
      <c r="D158" s="6"/>
      <c r="E158" s="6"/>
      <c r="F158" s="6"/>
      <c r="G158" s="7"/>
      <c r="H158" s="6"/>
      <c r="I158" s="6"/>
      <c r="J158" s="6"/>
      <c r="K158" s="103"/>
    </row>
    <row r="159" spans="1:11" ht="3.75" customHeight="1" thickBot="1" x14ac:dyDescent="0.25">
      <c r="A159" s="69"/>
      <c r="B159" s="48"/>
      <c r="C159" s="48"/>
      <c r="D159" s="4"/>
      <c r="E159" s="4"/>
      <c r="F159" s="4"/>
      <c r="G159" s="48"/>
      <c r="H159" s="4"/>
      <c r="I159" s="4"/>
      <c r="J159" s="4"/>
      <c r="K159" s="70"/>
    </row>
    <row r="160" spans="1:11" ht="12.75" customHeight="1" x14ac:dyDescent="0.2">
      <c r="A160" s="72"/>
      <c r="B160" s="366" t="s">
        <v>153</v>
      </c>
      <c r="C160" s="72"/>
      <c r="D160" s="104"/>
      <c r="E160" s="106"/>
      <c r="F160" s="107"/>
      <c r="G160" s="74"/>
      <c r="H160" s="104"/>
      <c r="I160" s="106"/>
      <c r="J160" s="107"/>
      <c r="K160" s="74"/>
    </row>
    <row r="161" spans="1:11" ht="12.75" customHeight="1" x14ac:dyDescent="0.2">
      <c r="A161" s="72"/>
      <c r="B161" s="330"/>
      <c r="C161" s="72"/>
      <c r="D161" s="109"/>
      <c r="E161" s="2"/>
      <c r="F161" s="49"/>
      <c r="G161" s="74"/>
      <c r="H161" s="109"/>
      <c r="I161" s="2"/>
      <c r="J161" s="49"/>
      <c r="K161" s="74"/>
    </row>
    <row r="162" spans="1:11" ht="12.75" customHeight="1" x14ac:dyDescent="0.2">
      <c r="A162" s="72"/>
      <c r="B162" s="330"/>
      <c r="C162" s="72"/>
      <c r="D162" s="109"/>
      <c r="E162" s="2"/>
      <c r="F162" s="49"/>
      <c r="G162" s="74"/>
      <c r="H162" s="109"/>
      <c r="I162" s="2"/>
      <c r="J162" s="49"/>
      <c r="K162" s="74"/>
    </row>
    <row r="163" spans="1:11" ht="12.75" customHeight="1" x14ac:dyDescent="0.2">
      <c r="A163" s="72"/>
      <c r="B163" s="330"/>
      <c r="C163" s="72"/>
      <c r="D163" s="109" t="s">
        <v>5</v>
      </c>
      <c r="E163" s="2">
        <f>F28</f>
        <v>0</v>
      </c>
      <c r="F163" s="49"/>
      <c r="G163" s="74"/>
      <c r="H163" s="109" t="s">
        <v>5</v>
      </c>
      <c r="I163" s="2">
        <f>J28</f>
        <v>0</v>
      </c>
      <c r="J163" s="49"/>
      <c r="K163" s="74"/>
    </row>
    <row r="164" spans="1:11" ht="12.75" customHeight="1" x14ac:dyDescent="0.2">
      <c r="A164" s="72"/>
      <c r="B164" s="330"/>
      <c r="C164" s="72"/>
      <c r="D164" s="109" t="s">
        <v>18</v>
      </c>
      <c r="E164" s="2">
        <f>F39</f>
        <v>0</v>
      </c>
      <c r="F164" s="49"/>
      <c r="G164" s="74"/>
      <c r="H164" s="109" t="s">
        <v>18</v>
      </c>
      <c r="I164" s="2">
        <f>J39</f>
        <v>0</v>
      </c>
      <c r="J164" s="49"/>
      <c r="K164" s="74"/>
    </row>
    <row r="165" spans="1:11" ht="12.75" customHeight="1" x14ac:dyDescent="0.2">
      <c r="A165" s="72"/>
      <c r="B165" s="330"/>
      <c r="C165" s="72"/>
      <c r="D165" s="109" t="s">
        <v>22</v>
      </c>
      <c r="E165" s="2">
        <f>F50</f>
        <v>0</v>
      </c>
      <c r="F165" s="49"/>
      <c r="G165" s="74"/>
      <c r="H165" s="109" t="s">
        <v>22</v>
      </c>
      <c r="I165" s="2">
        <f>J50</f>
        <v>0</v>
      </c>
      <c r="J165" s="49"/>
      <c r="K165" s="74"/>
    </row>
    <row r="166" spans="1:11" ht="12.75" customHeight="1" x14ac:dyDescent="0.2">
      <c r="A166" s="72"/>
      <c r="B166" s="330"/>
      <c r="C166" s="72"/>
      <c r="D166" s="109" t="s">
        <v>106</v>
      </c>
      <c r="E166" s="2">
        <f>F62</f>
        <v>0</v>
      </c>
      <c r="F166" s="49"/>
      <c r="G166" s="74"/>
      <c r="H166" s="109" t="s">
        <v>106</v>
      </c>
      <c r="I166" s="2">
        <f>J62</f>
        <v>0</v>
      </c>
      <c r="J166" s="49"/>
      <c r="K166" s="74"/>
    </row>
    <row r="167" spans="1:11" ht="12.75" customHeight="1" x14ac:dyDescent="0.2">
      <c r="A167" s="72"/>
      <c r="B167" s="330"/>
      <c r="C167" s="72"/>
      <c r="D167" s="109" t="s">
        <v>63</v>
      </c>
      <c r="E167" s="2">
        <f>F74</f>
        <v>0</v>
      </c>
      <c r="F167" s="49"/>
      <c r="G167" s="74"/>
      <c r="H167" s="109" t="s">
        <v>63</v>
      </c>
      <c r="I167" s="2">
        <f>J74</f>
        <v>0</v>
      </c>
      <c r="J167" s="49"/>
      <c r="K167" s="74"/>
    </row>
    <row r="168" spans="1:11" ht="12.75" customHeight="1" x14ac:dyDescent="0.2">
      <c r="A168" s="72"/>
      <c r="B168" s="330"/>
      <c r="C168" s="72"/>
      <c r="D168" s="109" t="s">
        <v>107</v>
      </c>
      <c r="E168" s="2">
        <f>F89</f>
        <v>0</v>
      </c>
      <c r="F168" s="49"/>
      <c r="G168" s="74"/>
      <c r="H168" s="109" t="s">
        <v>107</v>
      </c>
      <c r="I168" s="2">
        <f>J89</f>
        <v>0</v>
      </c>
      <c r="J168" s="49"/>
      <c r="K168" s="74"/>
    </row>
    <row r="169" spans="1:11" ht="12.75" customHeight="1" x14ac:dyDescent="0.2">
      <c r="A169" s="72"/>
      <c r="B169" s="330"/>
      <c r="C169" s="72"/>
      <c r="D169" s="109" t="s">
        <v>45</v>
      </c>
      <c r="E169" s="2">
        <f>F100</f>
        <v>0</v>
      </c>
      <c r="F169" s="49"/>
      <c r="G169" s="74"/>
      <c r="H169" s="109" t="s">
        <v>45</v>
      </c>
      <c r="I169" s="2">
        <f>J100</f>
        <v>0</v>
      </c>
      <c r="J169" s="49"/>
      <c r="K169" s="74"/>
    </row>
    <row r="170" spans="1:11" ht="12.75" customHeight="1" x14ac:dyDescent="0.2">
      <c r="A170" s="72"/>
      <c r="B170" s="330"/>
      <c r="C170" s="72"/>
      <c r="D170" s="109" t="s">
        <v>102</v>
      </c>
      <c r="E170" s="2">
        <f>F114</f>
        <v>0</v>
      </c>
      <c r="F170" s="49"/>
      <c r="G170" s="74"/>
      <c r="H170" s="109" t="s">
        <v>102</v>
      </c>
      <c r="I170" s="2">
        <f>J114</f>
        <v>0</v>
      </c>
      <c r="J170" s="49"/>
      <c r="K170" s="74"/>
    </row>
    <row r="171" spans="1:11" ht="12.75" customHeight="1" x14ac:dyDescent="0.2">
      <c r="A171" s="72"/>
      <c r="B171" s="330"/>
      <c r="C171" s="72"/>
      <c r="D171" s="109" t="s">
        <v>64</v>
      </c>
      <c r="E171" s="2">
        <f>F128</f>
        <v>0</v>
      </c>
      <c r="F171" s="49"/>
      <c r="G171" s="74"/>
      <c r="H171" s="109" t="s">
        <v>64</v>
      </c>
      <c r="I171" s="2">
        <f>J128</f>
        <v>0</v>
      </c>
      <c r="J171" s="49"/>
      <c r="K171" s="74"/>
    </row>
    <row r="172" spans="1:11" ht="12.75" customHeight="1" x14ac:dyDescent="0.2">
      <c r="A172" s="72"/>
      <c r="B172" s="330"/>
      <c r="C172" s="72"/>
      <c r="D172" s="109"/>
      <c r="E172" s="2"/>
      <c r="F172" s="49"/>
      <c r="G172" s="74"/>
      <c r="H172" s="109"/>
      <c r="I172" s="2"/>
      <c r="J172" s="49"/>
      <c r="K172" s="74"/>
    </row>
    <row r="173" spans="1:11" ht="13.5" customHeight="1" thickBot="1" x14ac:dyDescent="0.25">
      <c r="A173" s="72"/>
      <c r="B173" s="328"/>
      <c r="C173" s="72"/>
      <c r="D173" s="113"/>
      <c r="E173" s="114"/>
      <c r="F173" s="115"/>
      <c r="G173" s="74"/>
      <c r="H173" s="113"/>
      <c r="I173" s="114"/>
      <c r="J173" s="114"/>
      <c r="K173" s="72"/>
    </row>
    <row r="174" spans="1:11" ht="3.75" customHeight="1" thickBot="1" x14ac:dyDescent="0.25">
      <c r="A174" s="72"/>
      <c r="B174" s="116"/>
      <c r="C174" s="72"/>
      <c r="D174" s="2"/>
      <c r="E174" s="2"/>
      <c r="F174" s="2"/>
      <c r="G174" s="72"/>
      <c r="H174" s="2"/>
      <c r="I174" s="2"/>
      <c r="J174" s="2"/>
      <c r="K174" s="72"/>
    </row>
    <row r="175" spans="1:11" ht="13.5" customHeight="1" thickBot="1" x14ac:dyDescent="0.25">
      <c r="A175" s="72"/>
      <c r="B175" s="396" t="s">
        <v>144</v>
      </c>
      <c r="C175" s="72"/>
      <c r="D175" s="303" t="s">
        <v>99</v>
      </c>
      <c r="E175" s="295"/>
      <c r="F175" s="296"/>
      <c r="G175" s="74"/>
      <c r="H175" s="303" t="s">
        <v>99</v>
      </c>
      <c r="I175" s="295"/>
      <c r="J175" s="295"/>
      <c r="K175" s="72"/>
    </row>
    <row r="176" spans="1:11" ht="12.75" customHeight="1" x14ac:dyDescent="0.2">
      <c r="A176" s="72"/>
      <c r="B176" s="397"/>
      <c r="C176" s="72"/>
      <c r="D176" s="46">
        <f>'Mar - Abr'!H180</f>
        <v>0</v>
      </c>
      <c r="E176" s="47">
        <f>'Mar - Abr'!I180</f>
        <v>0</v>
      </c>
      <c r="F176" s="119" t="s">
        <v>134</v>
      </c>
      <c r="G176" s="74"/>
      <c r="H176" s="46">
        <f>D180</f>
        <v>0</v>
      </c>
      <c r="I176" s="47">
        <f>E180</f>
        <v>0</v>
      </c>
      <c r="J176" s="120" t="s">
        <v>65</v>
      </c>
      <c r="K176" s="72"/>
    </row>
    <row r="177" spans="1:11" ht="12.75" customHeight="1" x14ac:dyDescent="0.2">
      <c r="A177" s="72"/>
      <c r="B177" s="397"/>
      <c r="C177" s="72"/>
      <c r="D177" s="167">
        <v>0</v>
      </c>
      <c r="E177" s="168">
        <v>0</v>
      </c>
      <c r="F177" s="121" t="s">
        <v>66</v>
      </c>
      <c r="G177" s="74"/>
      <c r="H177" s="167">
        <v>0</v>
      </c>
      <c r="I177" s="168">
        <v>0</v>
      </c>
      <c r="J177" s="122" t="s">
        <v>66</v>
      </c>
      <c r="K177" s="72"/>
    </row>
    <row r="178" spans="1:11" ht="12.75" customHeight="1" x14ac:dyDescent="0.2">
      <c r="A178" s="72"/>
      <c r="B178" s="397"/>
      <c r="C178" s="72"/>
      <c r="D178" s="123">
        <v>0</v>
      </c>
      <c r="E178" s="124">
        <v>0</v>
      </c>
      <c r="F178" s="121" t="s">
        <v>67</v>
      </c>
      <c r="G178" s="74"/>
      <c r="H178" s="123">
        <v>0</v>
      </c>
      <c r="I178" s="124">
        <v>0</v>
      </c>
      <c r="J178" s="122" t="s">
        <v>67</v>
      </c>
      <c r="K178" s="72"/>
    </row>
    <row r="179" spans="1:11" ht="12.75" customHeight="1" x14ac:dyDescent="0.2">
      <c r="A179" s="72"/>
      <c r="B179" s="397"/>
      <c r="C179" s="72"/>
      <c r="D179" s="167">
        <v>0</v>
      </c>
      <c r="E179" s="168">
        <v>0</v>
      </c>
      <c r="F179" s="121" t="s">
        <v>68</v>
      </c>
      <c r="G179" s="74"/>
      <c r="H179" s="167">
        <v>0</v>
      </c>
      <c r="I179" s="168">
        <v>0</v>
      </c>
      <c r="J179" s="122" t="s">
        <v>68</v>
      </c>
      <c r="K179" s="72"/>
    </row>
    <row r="180" spans="1:11" ht="13.5" customHeight="1" thickBot="1" x14ac:dyDescent="0.25">
      <c r="A180" s="72"/>
      <c r="B180" s="397"/>
      <c r="C180" s="72"/>
      <c r="D180" s="125">
        <f>D176+D177-D178+D179</f>
        <v>0</v>
      </c>
      <c r="E180" s="126">
        <f>E176+E177-E178+E179</f>
        <v>0</v>
      </c>
      <c r="F180" s="127" t="s">
        <v>69</v>
      </c>
      <c r="G180" s="74"/>
      <c r="H180" s="125">
        <f>H176+H177-H178+H179</f>
        <v>0</v>
      </c>
      <c r="I180" s="126">
        <f>I176+I177-I178+I179</f>
        <v>0</v>
      </c>
      <c r="J180" s="128" t="s">
        <v>69</v>
      </c>
      <c r="K180" s="72"/>
    </row>
    <row r="181" spans="1:11" ht="7.5" customHeight="1" thickBot="1" x14ac:dyDescent="0.25">
      <c r="A181" s="72"/>
      <c r="B181" s="397"/>
      <c r="C181" s="72"/>
      <c r="D181" s="109"/>
      <c r="E181" s="2"/>
      <c r="F181" s="49"/>
      <c r="G181" s="74"/>
      <c r="H181" s="109"/>
      <c r="I181" s="2"/>
      <c r="J181" s="2"/>
      <c r="K181" s="72"/>
    </row>
    <row r="182" spans="1:11" ht="13.5" customHeight="1" thickBot="1" x14ac:dyDescent="0.25">
      <c r="A182" s="72"/>
      <c r="B182" s="398"/>
      <c r="C182" s="72"/>
      <c r="D182" s="348">
        <f>D180+E180</f>
        <v>0</v>
      </c>
      <c r="E182" s="323"/>
      <c r="F182" s="163" t="s">
        <v>70</v>
      </c>
      <c r="G182" s="72"/>
      <c r="H182" s="348">
        <f>H180+I180</f>
        <v>0</v>
      </c>
      <c r="I182" s="323"/>
      <c r="J182" s="163" t="s">
        <v>70</v>
      </c>
      <c r="K182" s="72"/>
    </row>
    <row r="183" spans="1:11" ht="3.75" customHeight="1" thickBot="1" x14ac:dyDescent="0.25">
      <c r="A183" s="72"/>
      <c r="B183" s="129"/>
      <c r="C183" s="72"/>
      <c r="D183" s="2"/>
      <c r="E183" s="2"/>
      <c r="F183" s="2"/>
      <c r="G183" s="72"/>
      <c r="H183" s="2"/>
      <c r="I183" s="2"/>
      <c r="J183" s="2"/>
      <c r="K183" s="72"/>
    </row>
    <row r="184" spans="1:11" ht="13.5" customHeight="1" thickBot="1" x14ac:dyDescent="0.25">
      <c r="A184" s="72"/>
      <c r="B184" s="393" t="s">
        <v>147</v>
      </c>
      <c r="C184" s="72"/>
      <c r="D184" s="349" t="s">
        <v>149</v>
      </c>
      <c r="E184" s="350"/>
      <c r="F184" s="350"/>
      <c r="G184" s="72"/>
      <c r="H184" s="349" t="s">
        <v>149</v>
      </c>
      <c r="I184" s="350"/>
      <c r="J184" s="350"/>
      <c r="K184" s="72"/>
    </row>
    <row r="185" spans="1:11" ht="12.75" customHeight="1" x14ac:dyDescent="0.2">
      <c r="A185" s="72"/>
      <c r="B185" s="394"/>
      <c r="C185" s="72"/>
      <c r="D185" s="46">
        <f>'Mar - Abr'!H189</f>
        <v>0</v>
      </c>
      <c r="E185" s="47">
        <f>'Mar - Abr'!I189</f>
        <v>0</v>
      </c>
      <c r="F185" s="120" t="s">
        <v>134</v>
      </c>
      <c r="G185" s="72"/>
      <c r="H185" s="46">
        <f>D189</f>
        <v>0</v>
      </c>
      <c r="I185" s="47">
        <f>E189</f>
        <v>0</v>
      </c>
      <c r="J185" s="120" t="s">
        <v>65</v>
      </c>
      <c r="K185" s="72"/>
    </row>
    <row r="186" spans="1:11" ht="12.75" customHeight="1" x14ac:dyDescent="0.2">
      <c r="A186" s="72"/>
      <c r="B186" s="394"/>
      <c r="C186" s="72"/>
      <c r="D186" s="167">
        <v>0</v>
      </c>
      <c r="E186" s="168">
        <v>0</v>
      </c>
      <c r="F186" s="121" t="s">
        <v>66</v>
      </c>
      <c r="G186" s="74"/>
      <c r="H186" s="167">
        <v>0</v>
      </c>
      <c r="I186" s="168">
        <v>0</v>
      </c>
      <c r="J186" s="121" t="s">
        <v>66</v>
      </c>
      <c r="K186" s="74"/>
    </row>
    <row r="187" spans="1:11" ht="12.75" customHeight="1" x14ac:dyDescent="0.2">
      <c r="A187" s="72"/>
      <c r="B187" s="394"/>
      <c r="C187" s="72"/>
      <c r="D187" s="123">
        <v>0</v>
      </c>
      <c r="E187" s="124">
        <v>0</v>
      </c>
      <c r="F187" s="121" t="s">
        <v>67</v>
      </c>
      <c r="G187" s="74"/>
      <c r="H187" s="123">
        <v>0</v>
      </c>
      <c r="I187" s="124">
        <v>0</v>
      </c>
      <c r="J187" s="121" t="s">
        <v>67</v>
      </c>
      <c r="K187" s="72"/>
    </row>
    <row r="188" spans="1:11" ht="12.75" customHeight="1" x14ac:dyDescent="0.2">
      <c r="A188" s="72"/>
      <c r="B188" s="394"/>
      <c r="C188" s="72"/>
      <c r="D188" s="167">
        <v>0</v>
      </c>
      <c r="E188" s="168">
        <v>0</v>
      </c>
      <c r="F188" s="121" t="s">
        <v>68</v>
      </c>
      <c r="G188" s="74"/>
      <c r="H188" s="167">
        <v>0</v>
      </c>
      <c r="I188" s="168">
        <v>0</v>
      </c>
      <c r="J188" s="121" t="s">
        <v>68</v>
      </c>
      <c r="K188" s="72"/>
    </row>
    <row r="189" spans="1:11" ht="13.5" customHeight="1" thickBot="1" x14ac:dyDescent="0.25">
      <c r="A189" s="72"/>
      <c r="B189" s="394"/>
      <c r="C189" s="72"/>
      <c r="D189" s="125">
        <f>D185+D186-D187+D188</f>
        <v>0</v>
      </c>
      <c r="E189" s="126">
        <f>E185+E186-E187+E188</f>
        <v>0</v>
      </c>
      <c r="F189" s="127" t="s">
        <v>69</v>
      </c>
      <c r="G189" s="74"/>
      <c r="H189" s="125">
        <f>H185+H186-H187+H188</f>
        <v>0</v>
      </c>
      <c r="I189" s="126">
        <f>I185+I186-I187+I188</f>
        <v>0</v>
      </c>
      <c r="J189" s="127" t="s">
        <v>69</v>
      </c>
      <c r="K189" s="72"/>
    </row>
    <row r="190" spans="1:11" ht="7.5" customHeight="1" thickBot="1" x14ac:dyDescent="0.25">
      <c r="A190" s="72"/>
      <c r="B190" s="394"/>
      <c r="C190" s="72"/>
      <c r="D190" s="2"/>
      <c r="E190" s="2"/>
      <c r="F190" s="49"/>
      <c r="G190" s="74"/>
      <c r="H190" s="2"/>
      <c r="I190" s="2"/>
      <c r="J190" s="49"/>
      <c r="K190" s="72"/>
    </row>
    <row r="191" spans="1:11" ht="13.5" customHeight="1" thickBot="1" x14ac:dyDescent="0.25">
      <c r="A191" s="72"/>
      <c r="B191" s="395"/>
      <c r="C191" s="72"/>
      <c r="D191" s="348">
        <f>D189+E189</f>
        <v>0</v>
      </c>
      <c r="E191" s="323"/>
      <c r="F191" s="164" t="s">
        <v>70</v>
      </c>
      <c r="G191" s="74"/>
      <c r="H191" s="348">
        <f>H189+I189</f>
        <v>0</v>
      </c>
      <c r="I191" s="323"/>
      <c r="J191" s="164" t="s">
        <v>70</v>
      </c>
      <c r="K191" s="72"/>
    </row>
    <row r="192" spans="1:11" ht="3.75" customHeight="1" thickBot="1" x14ac:dyDescent="0.25">
      <c r="A192" s="72"/>
      <c r="B192" s="130"/>
      <c r="C192" s="48"/>
      <c r="D192" s="2"/>
      <c r="E192" s="2"/>
      <c r="F192" s="106"/>
      <c r="G192" s="48"/>
      <c r="H192" s="2"/>
      <c r="I192" s="2"/>
      <c r="J192" s="107"/>
      <c r="K192" s="72"/>
    </row>
    <row r="193" spans="1:11" ht="12.75" customHeight="1" x14ac:dyDescent="0.2">
      <c r="A193" s="72"/>
      <c r="B193" s="390" t="s">
        <v>151</v>
      </c>
      <c r="C193" s="73"/>
      <c r="D193" s="373"/>
      <c r="E193" s="374"/>
      <c r="F193" s="374"/>
      <c r="G193" s="73"/>
      <c r="H193" s="367" t="s">
        <v>142</v>
      </c>
      <c r="I193" s="367"/>
      <c r="J193" s="368"/>
      <c r="K193" s="72"/>
    </row>
    <row r="194" spans="1:11" ht="12.75" customHeight="1" x14ac:dyDescent="0.2">
      <c r="A194" s="72"/>
      <c r="B194" s="391"/>
      <c r="C194" s="72"/>
      <c r="D194" s="375"/>
      <c r="E194" s="376"/>
      <c r="F194" s="376"/>
      <c r="G194" s="72"/>
      <c r="H194" s="369"/>
      <c r="I194" s="369"/>
      <c r="J194" s="370"/>
      <c r="K194" s="72"/>
    </row>
    <row r="195" spans="1:11" ht="12.75" customHeight="1" x14ac:dyDescent="0.2">
      <c r="A195" s="72"/>
      <c r="B195" s="391"/>
      <c r="C195" s="72"/>
      <c r="D195" s="375"/>
      <c r="E195" s="376"/>
      <c r="F195" s="376"/>
      <c r="G195" s="72"/>
      <c r="H195" s="369"/>
      <c r="I195" s="369"/>
      <c r="J195" s="370"/>
      <c r="K195" s="72"/>
    </row>
    <row r="196" spans="1:11" ht="12.75" customHeight="1" x14ac:dyDescent="0.2">
      <c r="A196" s="72"/>
      <c r="B196" s="391"/>
      <c r="C196" s="72"/>
      <c r="D196" s="375"/>
      <c r="E196" s="376"/>
      <c r="F196" s="376"/>
      <c r="G196" s="72"/>
      <c r="H196" s="369"/>
      <c r="I196" s="369"/>
      <c r="J196" s="370"/>
      <c r="K196" s="72"/>
    </row>
    <row r="197" spans="1:11" ht="30.75" customHeight="1" thickBot="1" x14ac:dyDescent="0.25">
      <c r="A197" s="72"/>
      <c r="B197" s="392"/>
      <c r="C197" s="131"/>
      <c r="D197" s="377"/>
      <c r="E197" s="378"/>
      <c r="F197" s="378"/>
      <c r="G197" s="131"/>
      <c r="H197" s="371"/>
      <c r="I197" s="371"/>
      <c r="J197" s="372"/>
      <c r="K197" s="72"/>
    </row>
    <row r="198" spans="1:11" ht="3.75" customHeight="1" thickBot="1" x14ac:dyDescent="0.25">
      <c r="A198" s="132"/>
      <c r="B198" s="61"/>
      <c r="C198" s="4"/>
      <c r="D198" s="4"/>
      <c r="E198" s="4"/>
      <c r="F198" s="4"/>
      <c r="G198" s="4"/>
      <c r="H198" s="4"/>
      <c r="I198" s="4"/>
      <c r="J198" s="4"/>
      <c r="K198" s="132"/>
    </row>
    <row r="199" spans="1:11" ht="26.25" customHeight="1" thickBot="1" x14ac:dyDescent="0.25">
      <c r="A199" s="72"/>
      <c r="B199" s="379" t="s">
        <v>157</v>
      </c>
      <c r="C199" s="380"/>
      <c r="D199" s="380"/>
      <c r="E199" s="380"/>
      <c r="F199" s="380"/>
      <c r="G199" s="380"/>
      <c r="H199" s="380"/>
      <c r="I199" s="380"/>
      <c r="J199" s="381"/>
      <c r="K199" s="72"/>
    </row>
    <row r="200" spans="1:11" ht="3.75" customHeight="1" thickBot="1" x14ac:dyDescent="0.25">
      <c r="A200" s="132"/>
      <c r="B200" s="61"/>
      <c r="C200" s="4"/>
      <c r="D200" s="4"/>
      <c r="E200" s="4"/>
      <c r="F200" s="4"/>
      <c r="G200" s="4"/>
      <c r="H200" s="4"/>
      <c r="I200" s="4"/>
      <c r="J200" s="4"/>
      <c r="K200" s="132"/>
    </row>
    <row r="201" spans="1:11" ht="12.75" customHeight="1" x14ac:dyDescent="0.2">
      <c r="A201" s="72"/>
      <c r="B201" s="382" t="s">
        <v>71</v>
      </c>
      <c r="C201" s="72"/>
      <c r="D201" s="384"/>
      <c r="E201" s="385"/>
      <c r="F201" s="386"/>
      <c r="G201" s="72"/>
      <c r="H201" s="384"/>
      <c r="I201" s="385"/>
      <c r="J201" s="386"/>
      <c r="K201" s="72"/>
    </row>
    <row r="202" spans="1:11" ht="12.75" customHeight="1" x14ac:dyDescent="0.2">
      <c r="A202" s="72"/>
      <c r="B202" s="382"/>
      <c r="C202" s="72"/>
      <c r="D202" s="384"/>
      <c r="E202" s="385"/>
      <c r="F202" s="386"/>
      <c r="G202" s="72"/>
      <c r="H202" s="384"/>
      <c r="I202" s="385"/>
      <c r="J202" s="386"/>
      <c r="K202" s="72"/>
    </row>
    <row r="203" spans="1:11" ht="12.75" customHeight="1" x14ac:dyDescent="0.2">
      <c r="A203" s="72"/>
      <c r="B203" s="382"/>
      <c r="C203" s="72"/>
      <c r="D203" s="384"/>
      <c r="E203" s="385"/>
      <c r="F203" s="386"/>
      <c r="G203" s="72"/>
      <c r="H203" s="384"/>
      <c r="I203" s="385"/>
      <c r="J203" s="386"/>
      <c r="K203" s="72"/>
    </row>
    <row r="204" spans="1:11" ht="12.75" customHeight="1" x14ac:dyDescent="0.2">
      <c r="A204" s="72"/>
      <c r="B204" s="382"/>
      <c r="C204" s="72"/>
      <c r="D204" s="384"/>
      <c r="E204" s="385"/>
      <c r="F204" s="386"/>
      <c r="G204" s="72"/>
      <c r="H204" s="384"/>
      <c r="I204" s="385"/>
      <c r="J204" s="386"/>
      <c r="K204" s="72"/>
    </row>
    <row r="205" spans="1:11" ht="30.75" customHeight="1" thickBot="1" x14ac:dyDescent="0.25">
      <c r="A205" s="72"/>
      <c r="B205" s="383"/>
      <c r="C205" s="131"/>
      <c r="D205" s="387"/>
      <c r="E205" s="388"/>
      <c r="F205" s="389"/>
      <c r="G205" s="131"/>
      <c r="H205" s="387"/>
      <c r="I205" s="388"/>
      <c r="J205" s="389"/>
      <c r="K205" s="72"/>
    </row>
    <row r="206" spans="1:11" ht="3.75" customHeight="1" thickBot="1" x14ac:dyDescent="0.25">
      <c r="A206" s="94"/>
      <c r="B206" s="59"/>
      <c r="C206" s="59"/>
      <c r="D206" s="59"/>
      <c r="E206" s="59"/>
      <c r="F206" s="59"/>
      <c r="G206" s="59"/>
      <c r="H206" s="59"/>
      <c r="I206" s="59"/>
      <c r="J206" s="95"/>
      <c r="K206" s="131"/>
    </row>
    <row r="207" spans="1:11" ht="16.5" customHeight="1" x14ac:dyDescent="0.2">
      <c r="A207" s="360"/>
      <c r="B207" s="361"/>
      <c r="C207" s="361"/>
      <c r="D207" s="361"/>
      <c r="E207" s="361"/>
      <c r="F207" s="361"/>
      <c r="G207" s="361"/>
      <c r="H207" s="361"/>
      <c r="I207" s="361"/>
      <c r="J207" s="361"/>
      <c r="K207" s="107"/>
    </row>
    <row r="208" spans="1:11" ht="16.5" customHeight="1" x14ac:dyDescent="0.2">
      <c r="A208" s="362"/>
      <c r="B208" s="363"/>
      <c r="C208" s="363"/>
      <c r="D208" s="363"/>
      <c r="E208" s="363"/>
      <c r="F208" s="363"/>
      <c r="G208" s="363"/>
      <c r="H208" s="363"/>
      <c r="I208" s="363"/>
      <c r="J208" s="363"/>
      <c r="K208" s="49"/>
    </row>
    <row r="209" spans="1:11" ht="15.75" customHeight="1" x14ac:dyDescent="0.2">
      <c r="A209" s="362"/>
      <c r="B209" s="363"/>
      <c r="C209" s="363"/>
      <c r="D209" s="363"/>
      <c r="E209" s="363"/>
      <c r="F209" s="363"/>
      <c r="G209" s="363"/>
      <c r="H209" s="363"/>
      <c r="I209" s="363"/>
      <c r="J209" s="363"/>
      <c r="K209" s="49"/>
    </row>
    <row r="210" spans="1:11" ht="6" hidden="1" customHeight="1" x14ac:dyDescent="0.2">
      <c r="A210" s="362"/>
      <c r="B210" s="363"/>
      <c r="C210" s="363"/>
      <c r="D210" s="363"/>
      <c r="E210" s="363"/>
      <c r="F210" s="363"/>
      <c r="G210" s="363"/>
      <c r="H210" s="363"/>
      <c r="I210" s="363"/>
      <c r="J210" s="363"/>
      <c r="K210" s="49"/>
    </row>
    <row r="211" spans="1:11" x14ac:dyDescent="0.2">
      <c r="A211" s="362"/>
      <c r="B211" s="363"/>
      <c r="C211" s="363"/>
      <c r="D211" s="363"/>
      <c r="E211" s="363"/>
      <c r="F211" s="363"/>
      <c r="G211" s="363"/>
      <c r="H211" s="363"/>
      <c r="I211" s="363"/>
      <c r="J211" s="363"/>
      <c r="K211" s="49"/>
    </row>
    <row r="212" spans="1:11" x14ac:dyDescent="0.2">
      <c r="A212" s="362"/>
      <c r="B212" s="363"/>
      <c r="C212" s="363"/>
      <c r="D212" s="363"/>
      <c r="E212" s="363"/>
      <c r="F212" s="363"/>
      <c r="G212" s="363"/>
      <c r="H212" s="363"/>
      <c r="I212" s="363"/>
      <c r="J212" s="363"/>
      <c r="K212" s="49"/>
    </row>
    <row r="213" spans="1:11" ht="12.75" customHeight="1" thickBot="1" x14ac:dyDescent="0.25">
      <c r="A213" s="364"/>
      <c r="B213" s="365"/>
      <c r="C213" s="365"/>
      <c r="D213" s="365"/>
      <c r="E213" s="365"/>
      <c r="F213" s="365"/>
      <c r="G213" s="365"/>
      <c r="H213" s="365"/>
      <c r="I213" s="365"/>
      <c r="J213" s="365"/>
      <c r="K213" s="115"/>
    </row>
    <row r="214" spans="1:11" ht="3" customHeight="1" x14ac:dyDescent="0.2"/>
    <row r="215" spans="1:11" ht="2.25" customHeight="1" x14ac:dyDescent="0.2"/>
  </sheetData>
  <sheetProtection algorithmName="SHA-512" hashValue="fVE68WAucZJethrzna4UmddTNVnKumVK9pnbtrwvx9FSHPdBbZECn/+zPlMPSmnUfOrQC+bqK4gqd+Gb/rf+eA==" saltValue="J/h68sj4U83PgXn2Is7nIw==" spinCount="100000" sheet="1" objects="1" scenarios="1" selectLockedCells="1"/>
  <mergeCells count="94">
    <mergeCell ref="A207:J213"/>
    <mergeCell ref="B201:B205"/>
    <mergeCell ref="D201:F205"/>
    <mergeCell ref="H201:J205"/>
    <mergeCell ref="B184:B191"/>
    <mergeCell ref="D184:F184"/>
    <mergeCell ref="H184:J184"/>
    <mergeCell ref="D191:E191"/>
    <mergeCell ref="H191:I191"/>
    <mergeCell ref="B193:B197"/>
    <mergeCell ref="D193:F197"/>
    <mergeCell ref="H193:J197"/>
    <mergeCell ref="B199:J199"/>
    <mergeCell ref="D154:F154"/>
    <mergeCell ref="H154:J154"/>
    <mergeCell ref="B160:B173"/>
    <mergeCell ref="B175:B182"/>
    <mergeCell ref="D175:F175"/>
    <mergeCell ref="H175:J175"/>
    <mergeCell ref="D182:E182"/>
    <mergeCell ref="H182:I182"/>
    <mergeCell ref="D156:F156"/>
    <mergeCell ref="H156:J156"/>
    <mergeCell ref="D153:F153"/>
    <mergeCell ref="H153:J153"/>
    <mergeCell ref="D149:F149"/>
    <mergeCell ref="H149:J149"/>
    <mergeCell ref="D139:F139"/>
    <mergeCell ref="H139:J139"/>
    <mergeCell ref="D146:F146"/>
    <mergeCell ref="H146:J146"/>
    <mergeCell ref="D147:F147"/>
    <mergeCell ref="H147:J147"/>
    <mergeCell ref="D150:F150"/>
    <mergeCell ref="H150:J150"/>
    <mergeCell ref="D151:F151"/>
    <mergeCell ref="H151:J151"/>
    <mergeCell ref="D152:F152"/>
    <mergeCell ref="H152:J152"/>
    <mergeCell ref="B141:B142"/>
    <mergeCell ref="D141:F141"/>
    <mergeCell ref="H141:J141"/>
    <mergeCell ref="D142:F142"/>
    <mergeCell ref="H142:J142"/>
    <mergeCell ref="D138:F138"/>
    <mergeCell ref="H138:J138"/>
    <mergeCell ref="F103:F113"/>
    <mergeCell ref="J103:J113"/>
    <mergeCell ref="D116:E116"/>
    <mergeCell ref="H116:I116"/>
    <mergeCell ref="F117:F127"/>
    <mergeCell ref="J117:J127"/>
    <mergeCell ref="D136:F136"/>
    <mergeCell ref="H136:J136"/>
    <mergeCell ref="D137:F137"/>
    <mergeCell ref="H137:J137"/>
    <mergeCell ref="D102:E102"/>
    <mergeCell ref="H102:I102"/>
    <mergeCell ref="F65:F73"/>
    <mergeCell ref="J65:J73"/>
    <mergeCell ref="D76:E76"/>
    <mergeCell ref="H76:I76"/>
    <mergeCell ref="F77:F88"/>
    <mergeCell ref="J77:J88"/>
    <mergeCell ref="D91:E91"/>
    <mergeCell ref="H91:I91"/>
    <mergeCell ref="F92:F99"/>
    <mergeCell ref="J92:J99"/>
    <mergeCell ref="D64:E64"/>
    <mergeCell ref="H64:I64"/>
    <mergeCell ref="F31:F38"/>
    <mergeCell ref="J31:J38"/>
    <mergeCell ref="D41:E41"/>
    <mergeCell ref="H41:I41"/>
    <mergeCell ref="F42:F49"/>
    <mergeCell ref="J42:J49"/>
    <mergeCell ref="D52:E52"/>
    <mergeCell ref="H52:I52"/>
    <mergeCell ref="F53:F61"/>
    <mergeCell ref="J53:J61"/>
    <mergeCell ref="B2:B3"/>
    <mergeCell ref="D2:E3"/>
    <mergeCell ref="F2:F3"/>
    <mergeCell ref="H2:I3"/>
    <mergeCell ref="B12:J12"/>
    <mergeCell ref="J2:J3"/>
    <mergeCell ref="F5:F10"/>
    <mergeCell ref="J5:J10"/>
    <mergeCell ref="J14:J27"/>
    <mergeCell ref="D30:E30"/>
    <mergeCell ref="H30:I30"/>
    <mergeCell ref="D13:E13"/>
    <mergeCell ref="H13:I13"/>
    <mergeCell ref="F14:F27"/>
  </mergeCells>
  <phoneticPr fontId="0" type="noConversion"/>
  <conditionalFormatting sqref="D141 H141">
    <cfRule type="cellIs" dxfId="31" priority="4" stopIfTrue="1" operator="equal">
      <formula>"Mark Contábil Informa:"</formula>
    </cfRule>
    <cfRule type="cellIs" dxfId="30" priority="5" stopIfTrue="1" operator="equal">
      <formula>"Mark Contábil Informa:"</formula>
    </cfRule>
    <cfRule type="cellIs" dxfId="29" priority="6" stopIfTrue="1" operator="equal">
      <formula>"Mark Contábil Informa:"</formula>
    </cfRule>
  </conditionalFormatting>
  <conditionalFormatting sqref="D142 H142">
    <cfRule type="cellIs" dxfId="28" priority="1" stopIfTrue="1" operator="equal">
      <formula>"Atenção - Resultado Mensal Negativo"</formula>
    </cfRule>
    <cfRule type="cellIs" dxfId="27" priority="2" stopIfTrue="1" operator="equal">
      <formula>"Parabéns - Resultado Mensal Positivo"</formula>
    </cfRule>
    <cfRule type="cellIs" dxfId="26" priority="3" stopIfTrue="1" operator="equal">
      <formula>"Nem Positivo nem Negativo - No Limite"</formula>
    </cfRule>
  </conditionalFormatting>
  <conditionalFormatting sqref="D156 H156">
    <cfRule type="cellIs" dxfId="25" priority="13" stopIfTrue="1" operator="equal">
      <formula>"Parabéns - Meta cumprida"</formula>
    </cfRule>
    <cfRule type="cellIs" dxfId="24" priority="14" stopIfTrue="1" operator="equal">
      <formula>"Atenção - Meta não cumprida"</formula>
    </cfRule>
  </conditionalFormatting>
  <printOptions horizontalCentered="1"/>
  <pageMargins left="0.59055118110236227" right="0.39370078740157483" top="0.39370078740157483" bottom="0.39370078740157483" header="0.51181102362204722" footer="0.51181102362204722"/>
  <pageSetup paperSize="9" scale="54" fitToWidth="2" orientation="portrait" verticalDpi="300" r:id="rId1"/>
  <headerFooter alignWithMargins="0"/>
  <rowBreaks count="1" manualBreakCount="1">
    <brk id="100" max="16383" man="1"/>
  </row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25EF6E-9ECB-4CA7-AD55-A3624DB9A047}">
  <dimension ref="A1:K215"/>
  <sheetViews>
    <sheetView showGridLines="0" zoomScale="80" zoomScaleNormal="80" zoomScaleSheetLayoutView="100" workbookViewId="0">
      <pane ySplit="4" topLeftCell="A5" activePane="bottomLeft" state="frozen"/>
      <selection sqref="A1:M1"/>
      <selection pane="bottomLeft"/>
    </sheetView>
  </sheetViews>
  <sheetFormatPr defaultColWidth="0.28515625" defaultRowHeight="12.75" customHeight="1" zeroHeight="1" x14ac:dyDescent="0.2"/>
  <cols>
    <col min="1" max="1" width="0.5703125" style="71" customWidth="1"/>
    <col min="2" max="2" width="52.7109375" style="71" bestFit="1" customWidth="1"/>
    <col min="3" max="3" width="0.7109375" style="71" customWidth="1"/>
    <col min="4" max="4" width="18.7109375" style="71" bestFit="1" customWidth="1"/>
    <col min="5" max="5" width="18.7109375" style="71" customWidth="1"/>
    <col min="6" max="6" width="18" style="71" customWidth="1"/>
    <col min="7" max="7" width="0.7109375" style="71" customWidth="1"/>
    <col min="8" max="8" width="18.7109375" style="71" bestFit="1" customWidth="1"/>
    <col min="9" max="9" width="18.7109375" style="71" customWidth="1"/>
    <col min="10" max="10" width="18" style="71" customWidth="1"/>
    <col min="11" max="11" width="0.7109375" style="71" customWidth="1"/>
    <col min="12" max="255" width="0" style="71" hidden="1" customWidth="1"/>
    <col min="256" max="16384" width="0.28515625" style="71"/>
  </cols>
  <sheetData>
    <row r="1" spans="1:11" ht="3.75" customHeight="1" thickBot="1" x14ac:dyDescent="0.25">
      <c r="A1" s="69"/>
      <c r="B1" s="48"/>
      <c r="C1" s="48"/>
      <c r="D1" s="48"/>
      <c r="E1" s="48"/>
      <c r="F1" s="48"/>
      <c r="G1" s="70"/>
      <c r="H1" s="48"/>
      <c r="I1" s="48"/>
      <c r="J1" s="48"/>
      <c r="K1" s="70"/>
    </row>
    <row r="2" spans="1:11" ht="21.75" customHeight="1" x14ac:dyDescent="0.2">
      <c r="A2" s="72"/>
      <c r="B2" s="352" t="s">
        <v>158</v>
      </c>
      <c r="C2" s="73"/>
      <c r="D2" s="310" t="s">
        <v>87</v>
      </c>
      <c r="E2" s="354"/>
      <c r="F2" s="327"/>
      <c r="G2" s="70"/>
      <c r="H2" s="310" t="s">
        <v>88</v>
      </c>
      <c r="I2" s="354"/>
      <c r="J2" s="327"/>
      <c r="K2" s="74"/>
    </row>
    <row r="3" spans="1:11" ht="19.5" customHeight="1" thickBot="1" x14ac:dyDescent="0.25">
      <c r="A3" s="72"/>
      <c r="B3" s="353"/>
      <c r="C3" s="72"/>
      <c r="D3" s="355"/>
      <c r="E3" s="356"/>
      <c r="F3" s="328"/>
      <c r="G3" s="74"/>
      <c r="H3" s="355"/>
      <c r="I3" s="356"/>
      <c r="J3" s="328"/>
      <c r="K3" s="74"/>
    </row>
    <row r="4" spans="1:11" s="76" customFormat="1" ht="13.5" thickBot="1" x14ac:dyDescent="0.25">
      <c r="A4" s="72"/>
      <c r="B4" s="133" t="s">
        <v>97</v>
      </c>
      <c r="C4" s="72"/>
      <c r="D4" s="134" t="str">
        <f>'Página Inicial'!C6</f>
        <v>Nome Esposa</v>
      </c>
      <c r="E4" s="134" t="str">
        <f>'Página Inicial'!F6</f>
        <v>Nome Esposo</v>
      </c>
      <c r="F4" s="75" t="s">
        <v>1</v>
      </c>
      <c r="G4" s="74"/>
      <c r="H4" s="134" t="str">
        <f>D4</f>
        <v>Nome Esposa</v>
      </c>
      <c r="I4" s="134" t="str">
        <f>E4</f>
        <v>Nome Esposo</v>
      </c>
      <c r="J4" s="135" t="s">
        <v>1</v>
      </c>
      <c r="K4" s="74"/>
    </row>
    <row r="5" spans="1:11" ht="12.75" customHeight="1" x14ac:dyDescent="0.2">
      <c r="A5" s="72"/>
      <c r="B5" s="77" t="s">
        <v>103</v>
      </c>
      <c r="C5" s="72"/>
      <c r="D5" s="78"/>
      <c r="E5" s="79"/>
      <c r="F5" s="329"/>
      <c r="G5" s="74"/>
      <c r="H5" s="78"/>
      <c r="I5" s="79"/>
      <c r="J5" s="329"/>
      <c r="K5" s="74"/>
    </row>
    <row r="6" spans="1:11" x14ac:dyDescent="0.2">
      <c r="A6" s="72"/>
      <c r="B6" s="77" t="s">
        <v>104</v>
      </c>
      <c r="C6" s="72"/>
      <c r="D6" s="80"/>
      <c r="E6" s="79"/>
      <c r="F6" s="330"/>
      <c r="G6" s="74"/>
      <c r="H6" s="80"/>
      <c r="I6" s="79"/>
      <c r="J6" s="330"/>
      <c r="K6" s="74"/>
    </row>
    <row r="7" spans="1:11" x14ac:dyDescent="0.2">
      <c r="A7" s="72"/>
      <c r="B7" s="77" t="s">
        <v>105</v>
      </c>
      <c r="C7" s="72"/>
      <c r="D7" s="80"/>
      <c r="E7" s="81"/>
      <c r="F7" s="330"/>
      <c r="G7" s="74"/>
      <c r="H7" s="80"/>
      <c r="I7" s="81"/>
      <c r="J7" s="330"/>
      <c r="K7" s="74"/>
    </row>
    <row r="8" spans="1:11" x14ac:dyDescent="0.2">
      <c r="A8" s="72"/>
      <c r="B8" s="82"/>
      <c r="C8" s="72"/>
      <c r="D8" s="80"/>
      <c r="E8" s="81"/>
      <c r="F8" s="330"/>
      <c r="G8" s="74"/>
      <c r="H8" s="80"/>
      <c r="I8" s="81"/>
      <c r="J8" s="330"/>
      <c r="K8" s="74"/>
    </row>
    <row r="9" spans="1:11" ht="13.5" thickBot="1" x14ac:dyDescent="0.25">
      <c r="A9" s="72"/>
      <c r="B9" s="82"/>
      <c r="C9" s="72"/>
      <c r="D9" s="83"/>
      <c r="E9" s="84"/>
      <c r="F9" s="330"/>
      <c r="G9" s="74"/>
      <c r="H9" s="83"/>
      <c r="I9" s="84"/>
      <c r="J9" s="330"/>
      <c r="K9" s="74"/>
    </row>
    <row r="10" spans="1:11" ht="13.5" thickBot="1" x14ac:dyDescent="0.25">
      <c r="A10" s="72"/>
      <c r="B10" s="85" t="s">
        <v>2</v>
      </c>
      <c r="C10" s="72"/>
      <c r="D10" s="86"/>
      <c r="E10" s="87"/>
      <c r="F10" s="328"/>
      <c r="G10" s="74"/>
      <c r="H10" s="86"/>
      <c r="I10" s="87"/>
      <c r="J10" s="328"/>
      <c r="K10" s="74"/>
    </row>
    <row r="11" spans="1:11" ht="13.5" thickBot="1" x14ac:dyDescent="0.25">
      <c r="A11" s="72"/>
      <c r="B11" s="136" t="s">
        <v>3</v>
      </c>
      <c r="C11" s="72"/>
      <c r="D11" s="137">
        <f>D5+D6+D7+D8+D9-D10</f>
        <v>0</v>
      </c>
      <c r="E11" s="137">
        <f>E5+E6+E7+E8+E9-E10</f>
        <v>0</v>
      </c>
      <c r="F11" s="138">
        <f>D11+E11</f>
        <v>0</v>
      </c>
      <c r="G11" s="74"/>
      <c r="H11" s="137">
        <f>H5+H6+H7+H8+H9-H10</f>
        <v>0</v>
      </c>
      <c r="I11" s="137">
        <f>I5+I6+I7+I8+I9-I10</f>
        <v>0</v>
      </c>
      <c r="J11" s="138">
        <f>H11+I11</f>
        <v>0</v>
      </c>
      <c r="K11" s="74"/>
    </row>
    <row r="12" spans="1:11" ht="19.5" customHeight="1" thickBot="1" x14ac:dyDescent="0.25">
      <c r="A12" s="72"/>
      <c r="B12" s="357" t="s">
        <v>4</v>
      </c>
      <c r="C12" s="358"/>
      <c r="D12" s="358"/>
      <c r="E12" s="358"/>
      <c r="F12" s="358"/>
      <c r="G12" s="358"/>
      <c r="H12" s="358"/>
      <c r="I12" s="358"/>
      <c r="J12" s="359"/>
      <c r="K12" s="74"/>
    </row>
    <row r="13" spans="1:11" ht="26.25" thickBot="1" x14ac:dyDescent="0.25">
      <c r="A13" s="72"/>
      <c r="B13" s="256" t="s">
        <v>5</v>
      </c>
      <c r="C13" s="69"/>
      <c r="D13" s="314" t="s">
        <v>121</v>
      </c>
      <c r="E13" s="315"/>
      <c r="F13" s="135" t="s">
        <v>6</v>
      </c>
      <c r="G13" s="70"/>
      <c r="H13" s="314" t="s">
        <v>121</v>
      </c>
      <c r="I13" s="315"/>
      <c r="J13" s="135" t="s">
        <v>6</v>
      </c>
      <c r="K13" s="74"/>
    </row>
    <row r="14" spans="1:11" ht="12.75" customHeight="1" x14ac:dyDescent="0.2">
      <c r="A14" s="72"/>
      <c r="B14" s="88" t="s">
        <v>7</v>
      </c>
      <c r="C14" s="89"/>
      <c r="D14" s="90"/>
      <c r="E14" s="79"/>
      <c r="F14" s="304" t="str">
        <f>IF(F28=0,"",F28/F130)</f>
        <v/>
      </c>
      <c r="G14" s="74"/>
      <c r="H14" s="90"/>
      <c r="I14" s="79"/>
      <c r="J14" s="304" t="str">
        <f>IF(J28=0,"",J28/J130)</f>
        <v/>
      </c>
      <c r="K14" s="74"/>
    </row>
    <row r="15" spans="1:11" ht="12.75" customHeight="1" x14ac:dyDescent="0.2">
      <c r="A15" s="72"/>
      <c r="B15" s="77" t="s">
        <v>8</v>
      </c>
      <c r="C15" s="89"/>
      <c r="D15" s="91"/>
      <c r="E15" s="92"/>
      <c r="F15" s="305"/>
      <c r="G15" s="74"/>
      <c r="H15" s="91"/>
      <c r="I15" s="92"/>
      <c r="J15" s="305"/>
      <c r="K15" s="74"/>
    </row>
    <row r="16" spans="1:11" ht="12.75" customHeight="1" x14ac:dyDescent="0.2">
      <c r="A16" s="72"/>
      <c r="B16" s="77" t="s">
        <v>9</v>
      </c>
      <c r="C16" s="89"/>
      <c r="D16" s="90"/>
      <c r="E16" s="79"/>
      <c r="F16" s="305"/>
      <c r="G16" s="74"/>
      <c r="H16" s="90"/>
      <c r="I16" s="79"/>
      <c r="J16" s="305"/>
      <c r="K16" s="74"/>
    </row>
    <row r="17" spans="1:11" ht="12.75" customHeight="1" x14ac:dyDescent="0.2">
      <c r="A17" s="72"/>
      <c r="B17" s="77" t="s">
        <v>10</v>
      </c>
      <c r="C17" s="89"/>
      <c r="D17" s="90"/>
      <c r="E17" s="79"/>
      <c r="F17" s="305"/>
      <c r="G17" s="74"/>
      <c r="H17" s="90"/>
      <c r="I17" s="79"/>
      <c r="J17" s="305"/>
      <c r="K17" s="74"/>
    </row>
    <row r="18" spans="1:11" ht="12.75" customHeight="1" x14ac:dyDescent="0.2">
      <c r="A18" s="72"/>
      <c r="B18" s="77" t="s">
        <v>11</v>
      </c>
      <c r="C18" s="89"/>
      <c r="D18" s="90"/>
      <c r="E18" s="79"/>
      <c r="F18" s="305"/>
      <c r="G18" s="74"/>
      <c r="H18" s="90"/>
      <c r="I18" s="79"/>
      <c r="J18" s="305"/>
      <c r="K18" s="74"/>
    </row>
    <row r="19" spans="1:11" ht="12.75" customHeight="1" x14ac:dyDescent="0.2">
      <c r="A19" s="72"/>
      <c r="B19" s="77" t="s">
        <v>12</v>
      </c>
      <c r="C19" s="89"/>
      <c r="D19" s="90"/>
      <c r="E19" s="79"/>
      <c r="F19" s="305"/>
      <c r="G19" s="74"/>
      <c r="H19" s="90"/>
      <c r="I19" s="79"/>
      <c r="J19" s="305"/>
      <c r="K19" s="74"/>
    </row>
    <row r="20" spans="1:11" ht="12.75" customHeight="1" x14ac:dyDescent="0.2">
      <c r="A20" s="72"/>
      <c r="B20" s="77" t="s">
        <v>13</v>
      </c>
      <c r="C20" s="89"/>
      <c r="D20" s="90"/>
      <c r="E20" s="79"/>
      <c r="F20" s="305"/>
      <c r="G20" s="74"/>
      <c r="H20" s="90"/>
      <c r="I20" s="79"/>
      <c r="J20" s="305"/>
      <c r="K20" s="74"/>
    </row>
    <row r="21" spans="1:11" ht="12.75" customHeight="1" x14ac:dyDescent="0.2">
      <c r="A21" s="72"/>
      <c r="B21" s="77" t="s">
        <v>14</v>
      </c>
      <c r="C21" s="89"/>
      <c r="D21" s="90"/>
      <c r="E21" s="79"/>
      <c r="F21" s="305"/>
      <c r="G21" s="74"/>
      <c r="H21" s="90"/>
      <c r="I21" s="79"/>
      <c r="J21" s="305"/>
      <c r="K21" s="74"/>
    </row>
    <row r="22" spans="1:11" ht="12.75" customHeight="1" x14ac:dyDescent="0.2">
      <c r="A22" s="72"/>
      <c r="B22" s="77" t="s">
        <v>108</v>
      </c>
      <c r="C22" s="89"/>
      <c r="D22" s="90"/>
      <c r="E22" s="93"/>
      <c r="F22" s="305"/>
      <c r="G22" s="74"/>
      <c r="H22" s="90"/>
      <c r="I22" s="93"/>
      <c r="J22" s="305"/>
      <c r="K22" s="74"/>
    </row>
    <row r="23" spans="1:11" ht="12.75" customHeight="1" x14ac:dyDescent="0.2">
      <c r="A23" s="72"/>
      <c r="B23" s="77" t="s">
        <v>15</v>
      </c>
      <c r="C23" s="89"/>
      <c r="D23" s="80"/>
      <c r="E23" s="81"/>
      <c r="F23" s="305"/>
      <c r="G23" s="74"/>
      <c r="H23" s="80"/>
      <c r="I23" s="81"/>
      <c r="J23" s="305"/>
      <c r="K23" s="74"/>
    </row>
    <row r="24" spans="1:11" ht="12.75" customHeight="1" x14ac:dyDescent="0.2">
      <c r="A24" s="72"/>
      <c r="B24" s="77" t="s">
        <v>16</v>
      </c>
      <c r="C24" s="89"/>
      <c r="D24" s="80"/>
      <c r="E24" s="81"/>
      <c r="F24" s="305"/>
      <c r="G24" s="74"/>
      <c r="H24" s="80"/>
      <c r="I24" s="81"/>
      <c r="J24" s="305"/>
      <c r="K24" s="74"/>
    </row>
    <row r="25" spans="1:11" ht="12.75" customHeight="1" x14ac:dyDescent="0.2">
      <c r="A25" s="72"/>
      <c r="B25" s="82"/>
      <c r="C25" s="89"/>
      <c r="D25" s="80"/>
      <c r="E25" s="81"/>
      <c r="F25" s="305"/>
      <c r="G25" s="74"/>
      <c r="H25" s="80"/>
      <c r="I25" s="81"/>
      <c r="J25" s="305"/>
      <c r="K25" s="74"/>
    </row>
    <row r="26" spans="1:11" ht="12.75" customHeight="1" x14ac:dyDescent="0.2">
      <c r="A26" s="72"/>
      <c r="B26" s="82"/>
      <c r="C26" s="89"/>
      <c r="D26" s="80"/>
      <c r="E26" s="81"/>
      <c r="F26" s="305"/>
      <c r="G26" s="74"/>
      <c r="H26" s="80"/>
      <c r="I26" s="81"/>
      <c r="J26" s="305"/>
      <c r="K26" s="74"/>
    </row>
    <row r="27" spans="1:11" ht="12.75" customHeight="1" thickBot="1" x14ac:dyDescent="0.25">
      <c r="A27" s="72"/>
      <c r="B27" s="82"/>
      <c r="C27" s="89"/>
      <c r="D27" s="80"/>
      <c r="E27" s="81"/>
      <c r="F27" s="306"/>
      <c r="G27" s="74"/>
      <c r="H27" s="80"/>
      <c r="I27" s="81"/>
      <c r="J27" s="306"/>
      <c r="K27" s="74"/>
    </row>
    <row r="28" spans="1:11" ht="12.75" customHeight="1" thickBot="1" x14ac:dyDescent="0.25">
      <c r="A28" s="72"/>
      <c r="B28" s="139" t="s">
        <v>17</v>
      </c>
      <c r="C28" s="94"/>
      <c r="D28" s="140">
        <f>SUM(D14:D27)</f>
        <v>0</v>
      </c>
      <c r="E28" s="141">
        <f>SUM(E14:E27)</f>
        <v>0</v>
      </c>
      <c r="F28" s="142">
        <f>D28+E28</f>
        <v>0</v>
      </c>
      <c r="G28" s="95"/>
      <c r="H28" s="140">
        <f>SUM(H14:H27)</f>
        <v>0</v>
      </c>
      <c r="I28" s="141">
        <f>SUM(I14:I27)</f>
        <v>0</v>
      </c>
      <c r="J28" s="142">
        <f>H28+I28</f>
        <v>0</v>
      </c>
      <c r="K28" s="74"/>
    </row>
    <row r="29" spans="1:11" ht="3.75" customHeight="1" thickBot="1" x14ac:dyDescent="0.25">
      <c r="A29" s="72"/>
      <c r="B29" s="50"/>
      <c r="C29" s="51"/>
      <c r="D29" s="52"/>
      <c r="E29" s="52"/>
      <c r="F29" s="52"/>
      <c r="G29" s="4"/>
      <c r="H29" s="52"/>
      <c r="I29" s="52"/>
      <c r="J29" s="53"/>
      <c r="K29" s="74"/>
    </row>
    <row r="30" spans="1:11" ht="26.25" thickBot="1" x14ac:dyDescent="0.25">
      <c r="A30" s="72"/>
      <c r="B30" s="257" t="s">
        <v>18</v>
      </c>
      <c r="C30" s="89"/>
      <c r="D30" s="316" t="s">
        <v>121</v>
      </c>
      <c r="E30" s="317"/>
      <c r="F30" s="143" t="s">
        <v>6</v>
      </c>
      <c r="G30" s="74"/>
      <c r="H30" s="316" t="s">
        <v>121</v>
      </c>
      <c r="I30" s="317"/>
      <c r="J30" s="143" t="s">
        <v>6</v>
      </c>
      <c r="K30" s="74"/>
    </row>
    <row r="31" spans="1:11" ht="12.75" customHeight="1" x14ac:dyDescent="0.2">
      <c r="A31" s="72"/>
      <c r="B31" s="88" t="s">
        <v>112</v>
      </c>
      <c r="C31" s="89"/>
      <c r="D31" s="90"/>
      <c r="E31" s="79"/>
      <c r="F31" s="304" t="str">
        <f>IF(F39=0,"",F39/F130)</f>
        <v/>
      </c>
      <c r="G31" s="74"/>
      <c r="H31" s="90"/>
      <c r="I31" s="79"/>
      <c r="J31" s="304" t="str">
        <f>IF(J39=0,"",J39/J130)</f>
        <v/>
      </c>
      <c r="K31" s="74"/>
    </row>
    <row r="32" spans="1:11" ht="12.75" customHeight="1" x14ac:dyDescent="0.2">
      <c r="A32" s="72"/>
      <c r="B32" s="77" t="s">
        <v>19</v>
      </c>
      <c r="C32" s="89"/>
      <c r="D32" s="90"/>
      <c r="E32" s="79"/>
      <c r="F32" s="305"/>
      <c r="G32" s="74"/>
      <c r="H32" s="90"/>
      <c r="I32" s="79"/>
      <c r="J32" s="305"/>
      <c r="K32" s="74"/>
    </row>
    <row r="33" spans="1:11" ht="12.75" customHeight="1" x14ac:dyDescent="0.2">
      <c r="A33" s="72"/>
      <c r="B33" s="77" t="s">
        <v>20</v>
      </c>
      <c r="C33" s="89"/>
      <c r="D33" s="90"/>
      <c r="E33" s="93"/>
      <c r="F33" s="305"/>
      <c r="G33" s="74"/>
      <c r="H33" s="90"/>
      <c r="I33" s="93"/>
      <c r="J33" s="305"/>
      <c r="K33" s="74"/>
    </row>
    <row r="34" spans="1:11" ht="12.75" customHeight="1" x14ac:dyDescent="0.2">
      <c r="A34" s="72"/>
      <c r="B34" s="77" t="s">
        <v>15</v>
      </c>
      <c r="C34" s="89"/>
      <c r="D34" s="90"/>
      <c r="E34" s="93"/>
      <c r="F34" s="305"/>
      <c r="G34" s="74"/>
      <c r="H34" s="90"/>
      <c r="I34" s="93"/>
      <c r="J34" s="305"/>
      <c r="K34" s="74"/>
    </row>
    <row r="35" spans="1:11" ht="12.75" customHeight="1" x14ac:dyDescent="0.2">
      <c r="A35" s="72"/>
      <c r="B35" s="77" t="s">
        <v>16</v>
      </c>
      <c r="C35" s="89"/>
      <c r="D35" s="80"/>
      <c r="E35" s="81"/>
      <c r="F35" s="305"/>
      <c r="G35" s="74"/>
      <c r="H35" s="80"/>
      <c r="I35" s="81"/>
      <c r="J35" s="305"/>
      <c r="K35" s="74"/>
    </row>
    <row r="36" spans="1:11" ht="12.75" customHeight="1" x14ac:dyDescent="0.2">
      <c r="A36" s="72"/>
      <c r="B36" s="82"/>
      <c r="C36" s="89"/>
      <c r="D36" s="80"/>
      <c r="E36" s="81"/>
      <c r="F36" s="305"/>
      <c r="G36" s="74"/>
      <c r="H36" s="80"/>
      <c r="I36" s="81"/>
      <c r="J36" s="305"/>
      <c r="K36" s="74"/>
    </row>
    <row r="37" spans="1:11" ht="12.75" customHeight="1" x14ac:dyDescent="0.2">
      <c r="A37" s="72"/>
      <c r="B37" s="82"/>
      <c r="C37" s="89"/>
      <c r="D37" s="80"/>
      <c r="E37" s="81"/>
      <c r="F37" s="305"/>
      <c r="G37" s="74"/>
      <c r="H37" s="80"/>
      <c r="I37" s="81"/>
      <c r="J37" s="305"/>
      <c r="K37" s="74"/>
    </row>
    <row r="38" spans="1:11" ht="13.5" customHeight="1" thickBot="1" x14ac:dyDescent="0.25">
      <c r="A38" s="72"/>
      <c r="B38" s="96"/>
      <c r="C38" s="89"/>
      <c r="D38" s="80"/>
      <c r="E38" s="81"/>
      <c r="F38" s="306"/>
      <c r="G38" s="74"/>
      <c r="H38" s="80"/>
      <c r="I38" s="81"/>
      <c r="J38" s="306"/>
      <c r="K38" s="74"/>
    </row>
    <row r="39" spans="1:11" ht="13.5" thickBot="1" x14ac:dyDescent="0.25">
      <c r="A39" s="89"/>
      <c r="B39" s="139" t="s">
        <v>21</v>
      </c>
      <c r="C39" s="59"/>
      <c r="D39" s="144">
        <f>SUM(D31:D38)</f>
        <v>0</v>
      </c>
      <c r="E39" s="144">
        <f>SUM(E31:E38)</f>
        <v>0</v>
      </c>
      <c r="F39" s="144">
        <f>D39+E39</f>
        <v>0</v>
      </c>
      <c r="G39" s="74"/>
      <c r="H39" s="144">
        <f>SUM(H31:H38)</f>
        <v>0</v>
      </c>
      <c r="I39" s="144">
        <f>SUM(I31:I38)</f>
        <v>0</v>
      </c>
      <c r="J39" s="144">
        <f>H39+I39</f>
        <v>0</v>
      </c>
      <c r="K39" s="74"/>
    </row>
    <row r="40" spans="1:11" ht="3.75" customHeight="1" thickBot="1" x14ac:dyDescent="0.25">
      <c r="A40" s="72"/>
      <c r="B40" s="50"/>
      <c r="C40" s="51"/>
      <c r="D40" s="52"/>
      <c r="E40" s="52"/>
      <c r="F40" s="52"/>
      <c r="G40" s="4"/>
      <c r="H40" s="52"/>
      <c r="I40" s="52"/>
      <c r="J40" s="53"/>
      <c r="K40" s="74"/>
    </row>
    <row r="41" spans="1:11" ht="26.25" thickBot="1" x14ac:dyDescent="0.25">
      <c r="A41" s="72"/>
      <c r="B41" s="256" t="s">
        <v>22</v>
      </c>
      <c r="C41" s="69"/>
      <c r="D41" s="314" t="s">
        <v>121</v>
      </c>
      <c r="E41" s="315"/>
      <c r="F41" s="145" t="s">
        <v>6</v>
      </c>
      <c r="G41" s="74"/>
      <c r="H41" s="314" t="s">
        <v>121</v>
      </c>
      <c r="I41" s="315"/>
      <c r="J41" s="145" t="s">
        <v>6</v>
      </c>
      <c r="K41" s="74"/>
    </row>
    <row r="42" spans="1:11" ht="12.75" customHeight="1" x14ac:dyDescent="0.2">
      <c r="A42" s="72"/>
      <c r="B42" s="88" t="s">
        <v>23</v>
      </c>
      <c r="C42" s="89"/>
      <c r="D42" s="90"/>
      <c r="E42" s="79"/>
      <c r="F42" s="304" t="str">
        <f>IF(F50=0,"",F50/F130)</f>
        <v/>
      </c>
      <c r="G42" s="74"/>
      <c r="H42" s="90"/>
      <c r="I42" s="79"/>
      <c r="J42" s="304" t="str">
        <f>IF(J50=0,"",J50/J130)</f>
        <v/>
      </c>
      <c r="K42" s="74"/>
    </row>
    <row r="43" spans="1:11" ht="12.75" customHeight="1" x14ac:dyDescent="0.2">
      <c r="A43" s="72"/>
      <c r="B43" s="77" t="s">
        <v>24</v>
      </c>
      <c r="C43" s="89"/>
      <c r="D43" s="90"/>
      <c r="E43" s="79"/>
      <c r="F43" s="305"/>
      <c r="G43" s="74"/>
      <c r="H43" s="90"/>
      <c r="I43" s="79"/>
      <c r="J43" s="305"/>
      <c r="K43" s="74"/>
    </row>
    <row r="44" spans="1:11" ht="12.75" customHeight="1" x14ac:dyDescent="0.2">
      <c r="A44" s="72"/>
      <c r="B44" s="77" t="s">
        <v>25</v>
      </c>
      <c r="C44" s="89"/>
      <c r="D44" s="90"/>
      <c r="E44" s="79"/>
      <c r="F44" s="305"/>
      <c r="G44" s="74"/>
      <c r="H44" s="90"/>
      <c r="I44" s="79"/>
      <c r="J44" s="305"/>
      <c r="K44" s="74"/>
    </row>
    <row r="45" spans="1:11" ht="12.75" customHeight="1" x14ac:dyDescent="0.2">
      <c r="A45" s="72"/>
      <c r="B45" s="77" t="s">
        <v>15</v>
      </c>
      <c r="C45" s="89"/>
      <c r="D45" s="90"/>
      <c r="E45" s="79"/>
      <c r="F45" s="305"/>
      <c r="G45" s="74"/>
      <c r="H45" s="90"/>
      <c r="I45" s="79"/>
      <c r="J45" s="305"/>
      <c r="K45" s="74"/>
    </row>
    <row r="46" spans="1:11" ht="12.75" customHeight="1" x14ac:dyDescent="0.2">
      <c r="A46" s="72"/>
      <c r="B46" s="77" t="s">
        <v>16</v>
      </c>
      <c r="C46" s="89"/>
      <c r="D46" s="90"/>
      <c r="E46" s="79"/>
      <c r="F46" s="305"/>
      <c r="G46" s="74"/>
      <c r="H46" s="90"/>
      <c r="I46" s="79"/>
      <c r="J46" s="305"/>
      <c r="K46" s="74"/>
    </row>
    <row r="47" spans="1:11" ht="12.75" customHeight="1" x14ac:dyDescent="0.2">
      <c r="A47" s="72"/>
      <c r="B47" s="82"/>
      <c r="C47" s="89"/>
      <c r="D47" s="80"/>
      <c r="E47" s="81"/>
      <c r="F47" s="305"/>
      <c r="G47" s="74"/>
      <c r="H47" s="80"/>
      <c r="I47" s="81"/>
      <c r="J47" s="305"/>
      <c r="K47" s="74"/>
    </row>
    <row r="48" spans="1:11" ht="12.75" customHeight="1" x14ac:dyDescent="0.2">
      <c r="A48" s="72"/>
      <c r="B48" s="82"/>
      <c r="C48" s="89"/>
      <c r="D48" s="80"/>
      <c r="E48" s="81"/>
      <c r="F48" s="305"/>
      <c r="G48" s="74"/>
      <c r="H48" s="80"/>
      <c r="I48" s="81"/>
      <c r="J48" s="305"/>
      <c r="K48" s="74"/>
    </row>
    <row r="49" spans="1:11" ht="13.5" customHeight="1" thickBot="1" x14ac:dyDescent="0.25">
      <c r="A49" s="72"/>
      <c r="B49" s="96"/>
      <c r="C49" s="89"/>
      <c r="D49" s="80"/>
      <c r="E49" s="81"/>
      <c r="F49" s="306"/>
      <c r="G49" s="74"/>
      <c r="H49" s="80"/>
      <c r="I49" s="81"/>
      <c r="J49" s="306"/>
      <c r="K49" s="74"/>
    </row>
    <row r="50" spans="1:11" ht="13.5" thickBot="1" x14ac:dyDescent="0.25">
      <c r="A50" s="72"/>
      <c r="B50" s="146" t="s">
        <v>26</v>
      </c>
      <c r="C50" s="94"/>
      <c r="D50" s="147">
        <f>SUM(D42:D49)</f>
        <v>0</v>
      </c>
      <c r="E50" s="148">
        <f>SUM(E42:E49)</f>
        <v>0</v>
      </c>
      <c r="F50" s="144">
        <f>D50+E50</f>
        <v>0</v>
      </c>
      <c r="G50" s="74"/>
      <c r="H50" s="147">
        <f>SUM(H42:H49)</f>
        <v>0</v>
      </c>
      <c r="I50" s="148">
        <f>SUM(I42:I49)</f>
        <v>0</v>
      </c>
      <c r="J50" s="144">
        <f>H50+I50</f>
        <v>0</v>
      </c>
      <c r="K50" s="74"/>
    </row>
    <row r="51" spans="1:11" ht="3.75" customHeight="1" thickBot="1" x14ac:dyDescent="0.25">
      <c r="A51" s="72"/>
      <c r="B51" s="50"/>
      <c r="C51" s="51"/>
      <c r="D51" s="52"/>
      <c r="E51" s="52"/>
      <c r="F51" s="52"/>
      <c r="G51" s="4"/>
      <c r="H51" s="52"/>
      <c r="I51" s="52"/>
      <c r="J51" s="53"/>
      <c r="K51" s="74"/>
    </row>
    <row r="52" spans="1:11" ht="27" customHeight="1" thickBot="1" x14ac:dyDescent="0.25">
      <c r="A52" s="72"/>
      <c r="B52" s="256" t="s">
        <v>106</v>
      </c>
      <c r="C52" s="69"/>
      <c r="D52" s="314" t="s">
        <v>121</v>
      </c>
      <c r="E52" s="315"/>
      <c r="F52" s="145" t="s">
        <v>6</v>
      </c>
      <c r="G52" s="74"/>
      <c r="H52" s="314" t="s">
        <v>121</v>
      </c>
      <c r="I52" s="315"/>
      <c r="J52" s="145" t="s">
        <v>6</v>
      </c>
      <c r="K52" s="74"/>
    </row>
    <row r="53" spans="1:11" ht="12.75" customHeight="1" x14ac:dyDescent="0.2">
      <c r="A53" s="72"/>
      <c r="B53" s="88" t="s">
        <v>98</v>
      </c>
      <c r="C53" s="89"/>
      <c r="D53" s="90"/>
      <c r="E53" s="79"/>
      <c r="F53" s="304" t="str">
        <f>IF(F62=0,"",F62/F130)</f>
        <v/>
      </c>
      <c r="G53" s="74"/>
      <c r="H53" s="90"/>
      <c r="I53" s="79"/>
      <c r="J53" s="304" t="str">
        <f>IF(J62=0,"",J62/J130)</f>
        <v/>
      </c>
      <c r="K53" s="74"/>
    </row>
    <row r="54" spans="1:11" ht="12.75" customHeight="1" x14ac:dyDescent="0.2">
      <c r="A54" s="72"/>
      <c r="B54" s="77" t="s">
        <v>42</v>
      </c>
      <c r="C54" s="89"/>
      <c r="D54" s="90"/>
      <c r="E54" s="79"/>
      <c r="F54" s="305"/>
      <c r="G54" s="74"/>
      <c r="H54" s="90"/>
      <c r="I54" s="79"/>
      <c r="J54" s="305"/>
      <c r="K54" s="74"/>
    </row>
    <row r="55" spans="1:11" ht="12.75" customHeight="1" x14ac:dyDescent="0.2">
      <c r="A55" s="72"/>
      <c r="B55" s="77" t="s">
        <v>43</v>
      </c>
      <c r="C55" s="89"/>
      <c r="D55" s="90"/>
      <c r="E55" s="79"/>
      <c r="F55" s="305"/>
      <c r="G55" s="74"/>
      <c r="H55" s="90"/>
      <c r="I55" s="79"/>
      <c r="J55" s="305"/>
      <c r="K55" s="74"/>
    </row>
    <row r="56" spans="1:11" ht="12.75" customHeight="1" x14ac:dyDescent="0.2">
      <c r="A56" s="72"/>
      <c r="B56" s="77" t="s">
        <v>111</v>
      </c>
      <c r="C56" s="89"/>
      <c r="D56" s="90"/>
      <c r="E56" s="79"/>
      <c r="F56" s="305"/>
      <c r="G56" s="74"/>
      <c r="H56" s="90"/>
      <c r="I56" s="79"/>
      <c r="J56" s="305"/>
      <c r="K56" s="74"/>
    </row>
    <row r="57" spans="1:11" ht="12.75" customHeight="1" x14ac:dyDescent="0.2">
      <c r="A57" s="72"/>
      <c r="B57" s="77" t="s">
        <v>33</v>
      </c>
      <c r="C57" s="89"/>
      <c r="D57" s="80"/>
      <c r="E57" s="81"/>
      <c r="F57" s="305"/>
      <c r="G57" s="74"/>
      <c r="H57" s="80"/>
      <c r="I57" s="81"/>
      <c r="J57" s="305"/>
      <c r="K57" s="74"/>
    </row>
    <row r="58" spans="1:11" ht="12.75" customHeight="1" x14ac:dyDescent="0.2">
      <c r="A58" s="72"/>
      <c r="B58" s="77" t="s">
        <v>34</v>
      </c>
      <c r="C58" s="89"/>
      <c r="D58" s="80"/>
      <c r="E58" s="81"/>
      <c r="F58" s="305"/>
      <c r="G58" s="74"/>
      <c r="H58" s="80"/>
      <c r="I58" s="81"/>
      <c r="J58" s="305"/>
      <c r="K58" s="74"/>
    </row>
    <row r="59" spans="1:11" ht="12.75" customHeight="1" x14ac:dyDescent="0.2">
      <c r="A59" s="72"/>
      <c r="B59" s="77"/>
      <c r="C59" s="89"/>
      <c r="D59" s="80"/>
      <c r="E59" s="81"/>
      <c r="F59" s="305"/>
      <c r="G59" s="74"/>
      <c r="H59" s="80"/>
      <c r="I59" s="81"/>
      <c r="J59" s="305"/>
      <c r="K59" s="74"/>
    </row>
    <row r="60" spans="1:11" ht="12.75" customHeight="1" x14ac:dyDescent="0.2">
      <c r="A60" s="72"/>
      <c r="B60" s="77"/>
      <c r="C60" s="89"/>
      <c r="D60" s="80"/>
      <c r="E60" s="81"/>
      <c r="F60" s="305"/>
      <c r="G60" s="74"/>
      <c r="H60" s="80"/>
      <c r="I60" s="81"/>
      <c r="J60" s="305"/>
      <c r="K60" s="74"/>
    </row>
    <row r="61" spans="1:11" ht="13.5" customHeight="1" thickBot="1" x14ac:dyDescent="0.25">
      <c r="A61" s="72"/>
      <c r="B61" s="96"/>
      <c r="C61" s="89"/>
      <c r="D61" s="83"/>
      <c r="E61" s="84"/>
      <c r="F61" s="306"/>
      <c r="G61" s="74"/>
      <c r="H61" s="83"/>
      <c r="I61" s="84"/>
      <c r="J61" s="306"/>
      <c r="K61" s="74"/>
    </row>
    <row r="62" spans="1:11" ht="13.5" thickBot="1" x14ac:dyDescent="0.25">
      <c r="A62" s="72"/>
      <c r="B62" s="146" t="s">
        <v>35</v>
      </c>
      <c r="C62" s="94"/>
      <c r="D62" s="147">
        <f>SUM(D53:D61)</f>
        <v>0</v>
      </c>
      <c r="E62" s="149">
        <f>SUM(E53:E61)</f>
        <v>0</v>
      </c>
      <c r="F62" s="150">
        <f>D62+E62</f>
        <v>0</v>
      </c>
      <c r="G62" s="74"/>
      <c r="H62" s="147">
        <f>SUM(H53:H61)</f>
        <v>0</v>
      </c>
      <c r="I62" s="149">
        <f>SUM(I53:I61)</f>
        <v>0</v>
      </c>
      <c r="J62" s="150">
        <f>H62+I62</f>
        <v>0</v>
      </c>
      <c r="K62" s="74"/>
    </row>
    <row r="63" spans="1:11" ht="3.75" customHeight="1" thickBot="1" x14ac:dyDescent="0.25">
      <c r="A63" s="72"/>
      <c r="B63" s="50"/>
      <c r="C63" s="51"/>
      <c r="D63" s="52"/>
      <c r="E63" s="52"/>
      <c r="F63" s="52"/>
      <c r="G63" s="4"/>
      <c r="H63" s="52"/>
      <c r="I63" s="52"/>
      <c r="J63" s="53"/>
      <c r="K63" s="74"/>
    </row>
    <row r="64" spans="1:11" ht="26.25" thickBot="1" x14ac:dyDescent="0.25">
      <c r="A64" s="72"/>
      <c r="B64" s="256" t="s">
        <v>36</v>
      </c>
      <c r="C64" s="69"/>
      <c r="D64" s="314" t="s">
        <v>121</v>
      </c>
      <c r="E64" s="315"/>
      <c r="F64" s="145" t="s">
        <v>6</v>
      </c>
      <c r="G64" s="74"/>
      <c r="H64" s="314" t="s">
        <v>121</v>
      </c>
      <c r="I64" s="315"/>
      <c r="J64" s="145" t="s">
        <v>6</v>
      </c>
      <c r="K64" s="74"/>
    </row>
    <row r="65" spans="1:11" ht="12.75" customHeight="1" x14ac:dyDescent="0.2">
      <c r="A65" s="72"/>
      <c r="B65" s="88" t="s">
        <v>37</v>
      </c>
      <c r="C65" s="89"/>
      <c r="D65" s="90"/>
      <c r="E65" s="79"/>
      <c r="F65" s="304" t="str">
        <f>IF(F74=0,"",F74/F130)</f>
        <v/>
      </c>
      <c r="G65" s="74"/>
      <c r="H65" s="90"/>
      <c r="I65" s="79"/>
      <c r="J65" s="304" t="str">
        <f>IF(J74=0,"",J74/J130)</f>
        <v/>
      </c>
      <c r="K65" s="74"/>
    </row>
    <row r="66" spans="1:11" ht="12.75" customHeight="1" x14ac:dyDescent="0.2">
      <c r="A66" s="72"/>
      <c r="B66" s="77" t="s">
        <v>38</v>
      </c>
      <c r="C66" s="89"/>
      <c r="D66" s="90"/>
      <c r="E66" s="79"/>
      <c r="F66" s="305"/>
      <c r="G66" s="74"/>
      <c r="H66" s="90"/>
      <c r="I66" s="79"/>
      <c r="J66" s="305"/>
      <c r="K66" s="74"/>
    </row>
    <row r="67" spans="1:11" ht="12.75" customHeight="1" x14ac:dyDescent="0.2">
      <c r="A67" s="72"/>
      <c r="B67" s="77" t="s">
        <v>39</v>
      </c>
      <c r="C67" s="89"/>
      <c r="D67" s="90"/>
      <c r="E67" s="79"/>
      <c r="F67" s="305"/>
      <c r="G67" s="74"/>
      <c r="H67" s="90"/>
      <c r="I67" s="79"/>
      <c r="J67" s="305"/>
      <c r="K67" s="74"/>
    </row>
    <row r="68" spans="1:11" ht="12.75" customHeight="1" x14ac:dyDescent="0.2">
      <c r="A68" s="72"/>
      <c r="B68" s="77" t="s">
        <v>40</v>
      </c>
      <c r="C68" s="89"/>
      <c r="D68" s="90"/>
      <c r="E68" s="79"/>
      <c r="F68" s="305"/>
      <c r="G68" s="74"/>
      <c r="H68" s="90"/>
      <c r="I68" s="79"/>
      <c r="J68" s="305"/>
      <c r="K68" s="74"/>
    </row>
    <row r="69" spans="1:11" ht="12.75" customHeight="1" x14ac:dyDescent="0.2">
      <c r="A69" s="72"/>
      <c r="B69" s="77" t="s">
        <v>33</v>
      </c>
      <c r="C69" s="89"/>
      <c r="D69" s="90"/>
      <c r="E69" s="79"/>
      <c r="F69" s="305"/>
      <c r="G69" s="74"/>
      <c r="H69" s="90"/>
      <c r="I69" s="79"/>
      <c r="J69" s="305"/>
      <c r="K69" s="74"/>
    </row>
    <row r="70" spans="1:11" ht="12.75" customHeight="1" x14ac:dyDescent="0.2">
      <c r="A70" s="72"/>
      <c r="B70" s="77" t="s">
        <v>34</v>
      </c>
      <c r="C70" s="89"/>
      <c r="D70" s="90"/>
      <c r="E70" s="79"/>
      <c r="F70" s="305"/>
      <c r="G70" s="74"/>
      <c r="H70" s="90"/>
      <c r="I70" s="79"/>
      <c r="J70" s="305"/>
      <c r="K70" s="74"/>
    </row>
    <row r="71" spans="1:11" ht="12.75" customHeight="1" x14ac:dyDescent="0.2">
      <c r="A71" s="72"/>
      <c r="B71" s="82"/>
      <c r="C71" s="89"/>
      <c r="D71" s="90"/>
      <c r="E71" s="93"/>
      <c r="F71" s="305"/>
      <c r="G71" s="74"/>
      <c r="H71" s="90"/>
      <c r="I71" s="93"/>
      <c r="J71" s="305"/>
      <c r="K71" s="74"/>
    </row>
    <row r="72" spans="1:11" ht="12.75" customHeight="1" x14ac:dyDescent="0.2">
      <c r="A72" s="72"/>
      <c r="B72" s="82"/>
      <c r="C72" s="89"/>
      <c r="D72" s="80"/>
      <c r="E72" s="81"/>
      <c r="F72" s="305"/>
      <c r="G72" s="74"/>
      <c r="H72" s="80"/>
      <c r="I72" s="81"/>
      <c r="J72" s="305"/>
      <c r="K72" s="74"/>
    </row>
    <row r="73" spans="1:11" ht="13.5" customHeight="1" thickBot="1" x14ac:dyDescent="0.25">
      <c r="A73" s="72"/>
      <c r="B73" s="82"/>
      <c r="C73" s="89"/>
      <c r="D73" s="80"/>
      <c r="E73" s="81"/>
      <c r="F73" s="306"/>
      <c r="G73" s="74"/>
      <c r="H73" s="80"/>
      <c r="I73" s="81"/>
      <c r="J73" s="306"/>
      <c r="K73" s="74"/>
    </row>
    <row r="74" spans="1:11" ht="13.5" thickBot="1" x14ac:dyDescent="0.25">
      <c r="A74" s="72"/>
      <c r="B74" s="139" t="s">
        <v>41</v>
      </c>
      <c r="C74" s="94"/>
      <c r="D74" s="147">
        <f>SUM(D65:D73)</f>
        <v>0</v>
      </c>
      <c r="E74" s="148">
        <f>SUM(E65:E73)</f>
        <v>0</v>
      </c>
      <c r="F74" s="144">
        <f>D74+E74</f>
        <v>0</v>
      </c>
      <c r="G74" s="74"/>
      <c r="H74" s="147">
        <f>SUM(H65:H73)</f>
        <v>0</v>
      </c>
      <c r="I74" s="148">
        <f>SUM(I65:I73)</f>
        <v>0</v>
      </c>
      <c r="J74" s="144">
        <f>H74+I74</f>
        <v>0</v>
      </c>
      <c r="K74" s="74"/>
    </row>
    <row r="75" spans="1:11" ht="3.75" customHeight="1" thickBot="1" x14ac:dyDescent="0.25">
      <c r="A75" s="72"/>
      <c r="B75" s="50"/>
      <c r="C75" s="51"/>
      <c r="D75" s="52"/>
      <c r="E75" s="52"/>
      <c r="F75" s="52"/>
      <c r="G75" s="4"/>
      <c r="H75" s="52"/>
      <c r="I75" s="52"/>
      <c r="J75" s="53"/>
      <c r="K75" s="74"/>
    </row>
    <row r="76" spans="1:11" ht="26.25" thickBot="1" x14ac:dyDescent="0.25">
      <c r="A76" s="72"/>
      <c r="B76" s="256" t="s">
        <v>107</v>
      </c>
      <c r="C76" s="69"/>
      <c r="D76" s="314" t="s">
        <v>121</v>
      </c>
      <c r="E76" s="315"/>
      <c r="F76" s="145" t="s">
        <v>6</v>
      </c>
      <c r="G76" s="74"/>
      <c r="H76" s="314" t="s">
        <v>121</v>
      </c>
      <c r="I76" s="315"/>
      <c r="J76" s="145" t="s">
        <v>6</v>
      </c>
      <c r="K76" s="74"/>
    </row>
    <row r="77" spans="1:11" ht="12.75" customHeight="1" x14ac:dyDescent="0.2">
      <c r="A77" s="72"/>
      <c r="B77" s="88" t="s">
        <v>27</v>
      </c>
      <c r="C77" s="89"/>
      <c r="D77" s="90"/>
      <c r="E77" s="79"/>
      <c r="F77" s="304" t="str">
        <f>IF(F89=0,"",F89/F130)</f>
        <v/>
      </c>
      <c r="G77" s="74"/>
      <c r="H77" s="90"/>
      <c r="I77" s="79"/>
      <c r="J77" s="304" t="str">
        <f>IF(J89=0,"",J89/J130)</f>
        <v/>
      </c>
      <c r="K77" s="74"/>
    </row>
    <row r="78" spans="1:11" ht="12.75" customHeight="1" x14ac:dyDescent="0.2">
      <c r="A78" s="72"/>
      <c r="B78" s="77" t="s">
        <v>28</v>
      </c>
      <c r="C78" s="89"/>
      <c r="D78" s="90"/>
      <c r="E78" s="79"/>
      <c r="F78" s="305"/>
      <c r="G78" s="74"/>
      <c r="H78" s="90"/>
      <c r="I78" s="79"/>
      <c r="J78" s="305"/>
      <c r="K78" s="74"/>
    </row>
    <row r="79" spans="1:11" ht="12.75" customHeight="1" x14ac:dyDescent="0.2">
      <c r="A79" s="72"/>
      <c r="B79" s="77" t="s">
        <v>29</v>
      </c>
      <c r="C79" s="89"/>
      <c r="D79" s="90"/>
      <c r="E79" s="79"/>
      <c r="F79" s="305"/>
      <c r="G79" s="74"/>
      <c r="H79" s="90"/>
      <c r="I79" s="79"/>
      <c r="J79" s="305"/>
      <c r="K79" s="74"/>
    </row>
    <row r="80" spans="1:11" ht="12.75" customHeight="1" x14ac:dyDescent="0.2">
      <c r="A80" s="72"/>
      <c r="B80" s="77" t="s">
        <v>30</v>
      </c>
      <c r="C80" s="89"/>
      <c r="D80" s="80"/>
      <c r="E80" s="81"/>
      <c r="F80" s="305"/>
      <c r="G80" s="74"/>
      <c r="H80" s="80"/>
      <c r="I80" s="81"/>
      <c r="J80" s="305"/>
      <c r="K80" s="74"/>
    </row>
    <row r="81" spans="1:11" ht="12.75" customHeight="1" x14ac:dyDescent="0.2">
      <c r="A81" s="72"/>
      <c r="B81" s="77" t="s">
        <v>113</v>
      </c>
      <c r="C81" s="89"/>
      <c r="D81" s="80"/>
      <c r="E81" s="81"/>
      <c r="F81" s="305"/>
      <c r="G81" s="74"/>
      <c r="H81" s="80"/>
      <c r="I81" s="81"/>
      <c r="J81" s="305"/>
      <c r="K81" s="74"/>
    </row>
    <row r="82" spans="1:11" ht="12.75" customHeight="1" x14ac:dyDescent="0.2">
      <c r="A82" s="72"/>
      <c r="B82" s="77" t="s">
        <v>31</v>
      </c>
      <c r="C82" s="89"/>
      <c r="D82" s="80"/>
      <c r="E82" s="81"/>
      <c r="F82" s="305"/>
      <c r="G82" s="74"/>
      <c r="H82" s="80"/>
      <c r="I82" s="81"/>
      <c r="J82" s="305"/>
      <c r="K82" s="74"/>
    </row>
    <row r="83" spans="1:11" ht="12.75" customHeight="1" x14ac:dyDescent="0.2">
      <c r="A83" s="72"/>
      <c r="B83" s="77" t="s">
        <v>32</v>
      </c>
      <c r="C83" s="89"/>
      <c r="D83" s="80"/>
      <c r="E83" s="81"/>
      <c r="F83" s="305"/>
      <c r="G83" s="74"/>
      <c r="H83" s="80"/>
      <c r="I83" s="81"/>
      <c r="J83" s="305"/>
      <c r="K83" s="74"/>
    </row>
    <row r="84" spans="1:11" ht="12.75" customHeight="1" x14ac:dyDescent="0.2">
      <c r="A84" s="72"/>
      <c r="B84" s="77" t="s">
        <v>33</v>
      </c>
      <c r="C84" s="89"/>
      <c r="D84" s="80"/>
      <c r="E84" s="81"/>
      <c r="F84" s="305"/>
      <c r="G84" s="74"/>
      <c r="H84" s="80"/>
      <c r="I84" s="81"/>
      <c r="J84" s="305"/>
      <c r="K84" s="74"/>
    </row>
    <row r="85" spans="1:11" ht="12.75" customHeight="1" x14ac:dyDescent="0.2">
      <c r="A85" s="72"/>
      <c r="B85" s="77" t="s">
        <v>34</v>
      </c>
      <c r="C85" s="89"/>
      <c r="D85" s="80"/>
      <c r="E85" s="81"/>
      <c r="F85" s="305"/>
      <c r="G85" s="74"/>
      <c r="H85" s="80"/>
      <c r="I85" s="81"/>
      <c r="J85" s="305"/>
      <c r="K85" s="74"/>
    </row>
    <row r="86" spans="1:11" ht="12.75" customHeight="1" x14ac:dyDescent="0.2">
      <c r="A86" s="72"/>
      <c r="B86" s="82"/>
      <c r="C86" s="89"/>
      <c r="D86" s="80"/>
      <c r="E86" s="81"/>
      <c r="F86" s="305"/>
      <c r="G86" s="74"/>
      <c r="H86" s="80"/>
      <c r="I86" s="81"/>
      <c r="J86" s="305"/>
      <c r="K86" s="74"/>
    </row>
    <row r="87" spans="1:11" ht="12.75" customHeight="1" x14ac:dyDescent="0.2">
      <c r="A87" s="72"/>
      <c r="B87" s="82"/>
      <c r="C87" s="89"/>
      <c r="D87" s="80"/>
      <c r="E87" s="81"/>
      <c r="F87" s="305"/>
      <c r="G87" s="74"/>
      <c r="H87" s="80"/>
      <c r="I87" s="81"/>
      <c r="J87" s="305"/>
      <c r="K87" s="74"/>
    </row>
    <row r="88" spans="1:11" ht="13.5" customHeight="1" thickBot="1" x14ac:dyDescent="0.25">
      <c r="A88" s="72"/>
      <c r="B88" s="82"/>
      <c r="C88" s="89"/>
      <c r="D88" s="80"/>
      <c r="E88" s="81"/>
      <c r="F88" s="306"/>
      <c r="G88" s="74"/>
      <c r="H88" s="80"/>
      <c r="I88" s="81"/>
      <c r="J88" s="306"/>
      <c r="K88" s="74"/>
    </row>
    <row r="89" spans="1:11" ht="13.5" thickBot="1" x14ac:dyDescent="0.25">
      <c r="A89" s="72"/>
      <c r="B89" s="139" t="s">
        <v>44</v>
      </c>
      <c r="C89" s="94"/>
      <c r="D89" s="147">
        <f>SUM(D77:D88)</f>
        <v>0</v>
      </c>
      <c r="E89" s="148">
        <f>SUM(E77:E88)</f>
        <v>0</v>
      </c>
      <c r="F89" s="144">
        <f>D89+E89</f>
        <v>0</v>
      </c>
      <c r="G89" s="74"/>
      <c r="H89" s="147">
        <f>SUM(H77:H88)</f>
        <v>0</v>
      </c>
      <c r="I89" s="148">
        <f>SUM(I77:I88)</f>
        <v>0</v>
      </c>
      <c r="J89" s="144">
        <f>H89+I89</f>
        <v>0</v>
      </c>
      <c r="K89" s="74"/>
    </row>
    <row r="90" spans="1:11" ht="3.75" customHeight="1" thickBot="1" x14ac:dyDescent="0.25">
      <c r="A90" s="72"/>
      <c r="B90" s="50"/>
      <c r="C90" s="51"/>
      <c r="D90" s="52"/>
      <c r="E90" s="52"/>
      <c r="F90" s="52"/>
      <c r="G90" s="4"/>
      <c r="H90" s="52"/>
      <c r="I90" s="52"/>
      <c r="J90" s="53"/>
      <c r="K90" s="74"/>
    </row>
    <row r="91" spans="1:11" ht="26.25" thickBot="1" x14ac:dyDescent="0.25">
      <c r="A91" s="72"/>
      <c r="B91" s="256" t="s">
        <v>45</v>
      </c>
      <c r="C91" s="69"/>
      <c r="D91" s="314" t="s">
        <v>121</v>
      </c>
      <c r="E91" s="315"/>
      <c r="F91" s="145" t="s">
        <v>6</v>
      </c>
      <c r="G91" s="74"/>
      <c r="H91" s="314" t="s">
        <v>121</v>
      </c>
      <c r="I91" s="315"/>
      <c r="J91" s="145" t="s">
        <v>6</v>
      </c>
      <c r="K91" s="74"/>
    </row>
    <row r="92" spans="1:11" ht="12.75" customHeight="1" x14ac:dyDescent="0.2">
      <c r="A92" s="72"/>
      <c r="B92" s="88" t="s">
        <v>46</v>
      </c>
      <c r="C92" s="89"/>
      <c r="D92" s="91"/>
      <c r="E92" s="92"/>
      <c r="F92" s="304" t="str">
        <f>IF(F100=0,"",F100/F130)</f>
        <v/>
      </c>
      <c r="G92" s="74"/>
      <c r="H92" s="91"/>
      <c r="I92" s="92"/>
      <c r="J92" s="304" t="str">
        <f>IF(J100=0,"",J100/J130)</f>
        <v/>
      </c>
      <c r="K92" s="74"/>
    </row>
    <row r="93" spans="1:11" ht="12.75" customHeight="1" x14ac:dyDescent="0.2">
      <c r="A93" s="72"/>
      <c r="B93" s="77" t="s">
        <v>47</v>
      </c>
      <c r="C93" s="89"/>
      <c r="D93" s="90"/>
      <c r="E93" s="79"/>
      <c r="F93" s="305"/>
      <c r="G93" s="74"/>
      <c r="H93" s="90"/>
      <c r="I93" s="79"/>
      <c r="J93" s="305"/>
      <c r="K93" s="74"/>
    </row>
    <row r="94" spans="1:11" ht="12.75" customHeight="1" x14ac:dyDescent="0.2">
      <c r="A94" s="72"/>
      <c r="B94" s="77" t="s">
        <v>114</v>
      </c>
      <c r="C94" s="89"/>
      <c r="D94" s="90"/>
      <c r="E94" s="79"/>
      <c r="F94" s="305"/>
      <c r="G94" s="74"/>
      <c r="H94" s="90"/>
      <c r="I94" s="79"/>
      <c r="J94" s="305"/>
      <c r="K94" s="74"/>
    </row>
    <row r="95" spans="1:11" ht="12.75" customHeight="1" x14ac:dyDescent="0.2">
      <c r="A95" s="72"/>
      <c r="B95" s="77" t="s">
        <v>33</v>
      </c>
      <c r="C95" s="89"/>
      <c r="D95" s="90"/>
      <c r="E95" s="79"/>
      <c r="F95" s="305"/>
      <c r="G95" s="74"/>
      <c r="H95" s="90"/>
      <c r="I95" s="79"/>
      <c r="J95" s="305"/>
      <c r="K95" s="74"/>
    </row>
    <row r="96" spans="1:11" ht="12.75" customHeight="1" x14ac:dyDescent="0.2">
      <c r="A96" s="72"/>
      <c r="B96" s="77" t="s">
        <v>34</v>
      </c>
      <c r="C96" s="89"/>
      <c r="D96" s="90"/>
      <c r="E96" s="79"/>
      <c r="F96" s="305"/>
      <c r="G96" s="74"/>
      <c r="H96" s="90"/>
      <c r="I96" s="79"/>
      <c r="J96" s="305"/>
      <c r="K96" s="74"/>
    </row>
    <row r="97" spans="1:11" ht="12.75" customHeight="1" x14ac:dyDescent="0.2">
      <c r="A97" s="72"/>
      <c r="B97" s="82"/>
      <c r="C97" s="89"/>
      <c r="D97" s="80"/>
      <c r="E97" s="81"/>
      <c r="F97" s="305"/>
      <c r="G97" s="74"/>
      <c r="H97" s="80"/>
      <c r="I97" s="81"/>
      <c r="J97" s="305"/>
      <c r="K97" s="74"/>
    </row>
    <row r="98" spans="1:11" ht="12.75" customHeight="1" x14ac:dyDescent="0.2">
      <c r="A98" s="72"/>
      <c r="B98" s="82"/>
      <c r="C98" s="89"/>
      <c r="D98" s="80"/>
      <c r="E98" s="81"/>
      <c r="F98" s="305"/>
      <c r="G98" s="74"/>
      <c r="H98" s="80"/>
      <c r="I98" s="81"/>
      <c r="J98" s="305"/>
      <c r="K98" s="74"/>
    </row>
    <row r="99" spans="1:11" ht="13.5" customHeight="1" thickBot="1" x14ac:dyDescent="0.25">
      <c r="A99" s="72"/>
      <c r="B99" s="96"/>
      <c r="C99" s="89"/>
      <c r="D99" s="80"/>
      <c r="E99" s="81"/>
      <c r="F99" s="306"/>
      <c r="G99" s="74"/>
      <c r="H99" s="80"/>
      <c r="I99" s="81"/>
      <c r="J99" s="306"/>
      <c r="K99" s="74"/>
    </row>
    <row r="100" spans="1:11" ht="13.5" thickBot="1" x14ac:dyDescent="0.25">
      <c r="A100" s="72"/>
      <c r="B100" s="146" t="s">
        <v>48</v>
      </c>
      <c r="C100" s="94"/>
      <c r="D100" s="147">
        <f>SUM(D92:D99)</f>
        <v>0</v>
      </c>
      <c r="E100" s="148">
        <f>SUM(E92:E99)</f>
        <v>0</v>
      </c>
      <c r="F100" s="144">
        <f>D100+E100</f>
        <v>0</v>
      </c>
      <c r="G100" s="74"/>
      <c r="H100" s="147">
        <f>SUM(H92:H99)</f>
        <v>0</v>
      </c>
      <c r="I100" s="148">
        <f>SUM(I92:I99)</f>
        <v>0</v>
      </c>
      <c r="J100" s="144">
        <f>H100+I100</f>
        <v>0</v>
      </c>
      <c r="K100" s="74"/>
    </row>
    <row r="101" spans="1:11" ht="3.75" customHeight="1" thickBot="1" x14ac:dyDescent="0.25">
      <c r="A101" s="72"/>
      <c r="B101" s="50"/>
      <c r="C101" s="51"/>
      <c r="D101" s="52"/>
      <c r="E101" s="52"/>
      <c r="F101" s="52"/>
      <c r="G101" s="4"/>
      <c r="H101" s="52"/>
      <c r="I101" s="52"/>
      <c r="J101" s="53"/>
      <c r="K101" s="74"/>
    </row>
    <row r="102" spans="1:11" ht="26.25" thickBot="1" x14ac:dyDescent="0.25">
      <c r="A102" s="72"/>
      <c r="B102" s="256" t="s">
        <v>96</v>
      </c>
      <c r="C102" s="69"/>
      <c r="D102" s="314" t="s">
        <v>121</v>
      </c>
      <c r="E102" s="315"/>
      <c r="F102" s="145" t="s">
        <v>6</v>
      </c>
      <c r="G102" s="74"/>
      <c r="H102" s="314" t="s">
        <v>121</v>
      </c>
      <c r="I102" s="315"/>
      <c r="J102" s="145" t="s">
        <v>6</v>
      </c>
      <c r="K102" s="74"/>
    </row>
    <row r="103" spans="1:11" ht="12.75" customHeight="1" x14ac:dyDescent="0.2">
      <c r="A103" s="72"/>
      <c r="B103" s="88" t="s">
        <v>49</v>
      </c>
      <c r="C103" s="89"/>
      <c r="D103" s="90"/>
      <c r="E103" s="79"/>
      <c r="F103" s="304" t="str">
        <f>IF(F114=0,"",F114/F130)</f>
        <v/>
      </c>
      <c r="G103" s="74"/>
      <c r="H103" s="90"/>
      <c r="I103" s="79"/>
      <c r="J103" s="304" t="str">
        <f>IF(J114=0,"",J114/J130)</f>
        <v/>
      </c>
      <c r="K103" s="74"/>
    </row>
    <row r="104" spans="1:11" ht="12.75" customHeight="1" x14ac:dyDescent="0.2">
      <c r="A104" s="72"/>
      <c r="B104" s="77"/>
      <c r="C104" s="89"/>
      <c r="D104" s="90"/>
      <c r="E104" s="79"/>
      <c r="F104" s="305"/>
      <c r="G104" s="74"/>
      <c r="H104" s="90"/>
      <c r="I104" s="79"/>
      <c r="J104" s="305"/>
      <c r="K104" s="74"/>
    </row>
    <row r="105" spans="1:11" ht="12.75" customHeight="1" x14ac:dyDescent="0.2">
      <c r="A105" s="72"/>
      <c r="B105" s="77"/>
      <c r="C105" s="89"/>
      <c r="D105" s="90"/>
      <c r="E105" s="79"/>
      <c r="F105" s="305"/>
      <c r="G105" s="74"/>
      <c r="H105" s="90"/>
      <c r="I105" s="79"/>
      <c r="J105" s="305"/>
      <c r="K105" s="74"/>
    </row>
    <row r="106" spans="1:11" ht="12.75" customHeight="1" x14ac:dyDescent="0.2">
      <c r="A106" s="72"/>
      <c r="B106" s="77"/>
      <c r="C106" s="89"/>
      <c r="D106" s="90"/>
      <c r="E106" s="79"/>
      <c r="F106" s="305"/>
      <c r="G106" s="74"/>
      <c r="H106" s="90"/>
      <c r="I106" s="79"/>
      <c r="J106" s="305"/>
      <c r="K106" s="74"/>
    </row>
    <row r="107" spans="1:11" ht="12.75" customHeight="1" x14ac:dyDescent="0.2">
      <c r="A107" s="72"/>
      <c r="B107" s="77"/>
      <c r="C107" s="89"/>
      <c r="D107" s="90"/>
      <c r="E107" s="79"/>
      <c r="F107" s="305"/>
      <c r="G107" s="74"/>
      <c r="H107" s="90"/>
      <c r="I107" s="79"/>
      <c r="J107" s="305"/>
      <c r="K107" s="74"/>
    </row>
    <row r="108" spans="1:11" ht="12.75" customHeight="1" x14ac:dyDescent="0.2">
      <c r="A108" s="72"/>
      <c r="B108" s="77"/>
      <c r="C108" s="89"/>
      <c r="D108" s="80"/>
      <c r="E108" s="81"/>
      <c r="F108" s="305"/>
      <c r="G108" s="74"/>
      <c r="H108" s="80"/>
      <c r="I108" s="81"/>
      <c r="J108" s="305"/>
      <c r="K108" s="74"/>
    </row>
    <row r="109" spans="1:11" ht="12.75" customHeight="1" x14ac:dyDescent="0.2">
      <c r="A109" s="72"/>
      <c r="B109" s="77"/>
      <c r="C109" s="89"/>
      <c r="D109" s="80"/>
      <c r="E109" s="81"/>
      <c r="F109" s="305"/>
      <c r="G109" s="74"/>
      <c r="H109" s="80"/>
      <c r="I109" s="81"/>
      <c r="J109" s="305"/>
      <c r="K109" s="74"/>
    </row>
    <row r="110" spans="1:11" ht="12.75" customHeight="1" x14ac:dyDescent="0.2">
      <c r="A110" s="72"/>
      <c r="B110" s="77"/>
      <c r="C110" s="89"/>
      <c r="D110" s="80"/>
      <c r="E110" s="81"/>
      <c r="F110" s="305"/>
      <c r="G110" s="74"/>
      <c r="H110" s="80"/>
      <c r="I110" s="81"/>
      <c r="J110" s="305"/>
      <c r="K110" s="74"/>
    </row>
    <row r="111" spans="1:11" ht="12.75" customHeight="1" x14ac:dyDescent="0.2">
      <c r="A111" s="72"/>
      <c r="B111" s="77"/>
      <c r="C111" s="89"/>
      <c r="D111" s="80"/>
      <c r="E111" s="81"/>
      <c r="F111" s="305"/>
      <c r="G111" s="74"/>
      <c r="H111" s="80"/>
      <c r="I111" s="81"/>
      <c r="J111" s="305"/>
      <c r="K111" s="74"/>
    </row>
    <row r="112" spans="1:11" ht="12.75" customHeight="1" x14ac:dyDescent="0.2">
      <c r="A112" s="72"/>
      <c r="B112" s="77"/>
      <c r="C112" s="89"/>
      <c r="D112" s="80"/>
      <c r="E112" s="81"/>
      <c r="F112" s="305"/>
      <c r="G112" s="74"/>
      <c r="H112" s="80"/>
      <c r="I112" s="81"/>
      <c r="J112" s="305"/>
      <c r="K112" s="74"/>
    </row>
    <row r="113" spans="1:11" ht="13.5" customHeight="1" thickBot="1" x14ac:dyDescent="0.25">
      <c r="A113" s="72"/>
      <c r="B113" s="96"/>
      <c r="C113" s="89"/>
      <c r="D113" s="80"/>
      <c r="E113" s="81"/>
      <c r="F113" s="306"/>
      <c r="G113" s="74"/>
      <c r="H113" s="80"/>
      <c r="I113" s="81"/>
      <c r="J113" s="306"/>
      <c r="K113" s="74"/>
    </row>
    <row r="114" spans="1:11" ht="13.5" thickBot="1" x14ac:dyDescent="0.25">
      <c r="A114" s="72"/>
      <c r="B114" s="139" t="s">
        <v>50</v>
      </c>
      <c r="C114" s="94"/>
      <c r="D114" s="147">
        <f>SUM(D103:D113)</f>
        <v>0</v>
      </c>
      <c r="E114" s="148">
        <f>SUM(E103:E113)</f>
        <v>0</v>
      </c>
      <c r="F114" s="144">
        <f>D114+E114</f>
        <v>0</v>
      </c>
      <c r="G114" s="74"/>
      <c r="H114" s="147">
        <f>SUM(H103:H113)</f>
        <v>0</v>
      </c>
      <c r="I114" s="148">
        <f>SUM(I103:I113)</f>
        <v>0</v>
      </c>
      <c r="J114" s="144">
        <f>H114+I114</f>
        <v>0</v>
      </c>
      <c r="K114" s="74"/>
    </row>
    <row r="115" spans="1:11" ht="3.75" customHeight="1" thickBot="1" x14ac:dyDescent="0.25">
      <c r="A115" s="72"/>
      <c r="B115" s="50"/>
      <c r="C115" s="51"/>
      <c r="D115" s="52"/>
      <c r="E115" s="52"/>
      <c r="F115" s="52"/>
      <c r="G115" s="4"/>
      <c r="H115" s="52"/>
      <c r="I115" s="52"/>
      <c r="J115" s="53"/>
      <c r="K115" s="74"/>
    </row>
    <row r="116" spans="1:11" ht="26.25" thickBot="1" x14ac:dyDescent="0.25">
      <c r="A116" s="72"/>
      <c r="B116" s="256" t="s">
        <v>51</v>
      </c>
      <c r="C116" s="69"/>
      <c r="D116" s="314" t="s">
        <v>121</v>
      </c>
      <c r="E116" s="315"/>
      <c r="F116" s="145" t="s">
        <v>6</v>
      </c>
      <c r="G116" s="74"/>
      <c r="H116" s="314" t="s">
        <v>121</v>
      </c>
      <c r="I116" s="315"/>
      <c r="J116" s="145" t="s">
        <v>6</v>
      </c>
      <c r="K116" s="74"/>
    </row>
    <row r="117" spans="1:11" ht="12.75" customHeight="1" x14ac:dyDescent="0.2">
      <c r="A117" s="72"/>
      <c r="B117" s="88"/>
      <c r="C117" s="89"/>
      <c r="D117" s="80"/>
      <c r="E117" s="81"/>
      <c r="F117" s="304" t="str">
        <f>IF(F128=0,"",F128/F130)</f>
        <v/>
      </c>
      <c r="G117" s="74"/>
      <c r="H117" s="80"/>
      <c r="I117" s="81"/>
      <c r="J117" s="304" t="str">
        <f>IF(J128=0,"",J128/J130)</f>
        <v/>
      </c>
      <c r="K117" s="74"/>
    </row>
    <row r="118" spans="1:11" ht="12.75" customHeight="1" x14ac:dyDescent="0.2">
      <c r="A118" s="72"/>
      <c r="B118" s="77"/>
      <c r="C118" s="89"/>
      <c r="D118" s="80"/>
      <c r="E118" s="81"/>
      <c r="F118" s="305"/>
      <c r="G118" s="74"/>
      <c r="H118" s="80"/>
      <c r="I118" s="81"/>
      <c r="J118" s="305"/>
      <c r="K118" s="74"/>
    </row>
    <row r="119" spans="1:11" ht="12.75" customHeight="1" x14ac:dyDescent="0.2">
      <c r="A119" s="72"/>
      <c r="B119" s="77"/>
      <c r="C119" s="89"/>
      <c r="D119" s="80"/>
      <c r="E119" s="81"/>
      <c r="F119" s="305"/>
      <c r="G119" s="74"/>
      <c r="H119" s="80"/>
      <c r="I119" s="81"/>
      <c r="J119" s="305"/>
      <c r="K119" s="74"/>
    </row>
    <row r="120" spans="1:11" ht="12.75" customHeight="1" x14ac:dyDescent="0.2">
      <c r="A120" s="72"/>
      <c r="B120" s="77"/>
      <c r="C120" s="89"/>
      <c r="D120" s="80"/>
      <c r="E120" s="81"/>
      <c r="F120" s="305"/>
      <c r="G120" s="74"/>
      <c r="H120" s="80"/>
      <c r="I120" s="81"/>
      <c r="J120" s="305"/>
      <c r="K120" s="74"/>
    </row>
    <row r="121" spans="1:11" ht="12.75" customHeight="1" x14ac:dyDescent="0.2">
      <c r="A121" s="72"/>
      <c r="B121" s="77"/>
      <c r="C121" s="89"/>
      <c r="D121" s="80"/>
      <c r="E121" s="81"/>
      <c r="F121" s="305"/>
      <c r="G121" s="74"/>
      <c r="H121" s="80"/>
      <c r="I121" s="81"/>
      <c r="J121" s="305"/>
      <c r="K121" s="74"/>
    </row>
    <row r="122" spans="1:11" ht="12.75" customHeight="1" x14ac:dyDescent="0.2">
      <c r="A122" s="72"/>
      <c r="B122" s="77"/>
      <c r="C122" s="89"/>
      <c r="D122" s="80"/>
      <c r="E122" s="81"/>
      <c r="F122" s="305"/>
      <c r="G122" s="74"/>
      <c r="H122" s="80"/>
      <c r="I122" s="81"/>
      <c r="J122" s="305"/>
      <c r="K122" s="74"/>
    </row>
    <row r="123" spans="1:11" ht="12.75" customHeight="1" x14ac:dyDescent="0.2">
      <c r="A123" s="72"/>
      <c r="B123" s="77"/>
      <c r="C123" s="89"/>
      <c r="D123" s="80"/>
      <c r="E123" s="81"/>
      <c r="F123" s="305"/>
      <c r="G123" s="74"/>
      <c r="H123" s="80"/>
      <c r="I123" s="81"/>
      <c r="J123" s="305"/>
      <c r="K123" s="74"/>
    </row>
    <row r="124" spans="1:11" ht="12.75" customHeight="1" x14ac:dyDescent="0.2">
      <c r="A124" s="72"/>
      <c r="B124" s="77"/>
      <c r="C124" s="89"/>
      <c r="D124" s="80"/>
      <c r="E124" s="81"/>
      <c r="F124" s="305"/>
      <c r="G124" s="74"/>
      <c r="H124" s="80"/>
      <c r="I124" s="81"/>
      <c r="J124" s="305"/>
      <c r="K124" s="74"/>
    </row>
    <row r="125" spans="1:11" ht="12.75" customHeight="1" x14ac:dyDescent="0.2">
      <c r="A125" s="72"/>
      <c r="B125" s="77"/>
      <c r="C125" s="89"/>
      <c r="D125" s="80"/>
      <c r="E125" s="81"/>
      <c r="F125" s="305"/>
      <c r="G125" s="74"/>
      <c r="H125" s="80"/>
      <c r="I125" s="81"/>
      <c r="J125" s="305"/>
      <c r="K125" s="74"/>
    </row>
    <row r="126" spans="1:11" ht="12.75" customHeight="1" x14ac:dyDescent="0.2">
      <c r="A126" s="72"/>
      <c r="B126" s="77"/>
      <c r="C126" s="89"/>
      <c r="D126" s="80"/>
      <c r="E126" s="81"/>
      <c r="F126" s="305"/>
      <c r="G126" s="74"/>
      <c r="H126" s="80"/>
      <c r="I126" s="81"/>
      <c r="J126" s="305"/>
      <c r="K126" s="74"/>
    </row>
    <row r="127" spans="1:11" ht="13.5" customHeight="1" thickBot="1" x14ac:dyDescent="0.25">
      <c r="A127" s="72"/>
      <c r="B127" s="96"/>
      <c r="C127" s="89"/>
      <c r="D127" s="80"/>
      <c r="E127" s="81"/>
      <c r="F127" s="306"/>
      <c r="G127" s="74"/>
      <c r="H127" s="80"/>
      <c r="I127" s="81"/>
      <c r="J127" s="306"/>
      <c r="K127" s="74"/>
    </row>
    <row r="128" spans="1:11" ht="13.5" customHeight="1" thickBot="1" x14ac:dyDescent="0.25">
      <c r="A128" s="72"/>
      <c r="B128" s="139" t="s">
        <v>52</v>
      </c>
      <c r="C128" s="94"/>
      <c r="D128" s="147">
        <f>SUM(D117:D127)</f>
        <v>0</v>
      </c>
      <c r="E128" s="148">
        <f>SUM(E117:E127)</f>
        <v>0</v>
      </c>
      <c r="F128" s="144">
        <f>D128+E128</f>
        <v>0</v>
      </c>
      <c r="G128" s="95"/>
      <c r="H128" s="147">
        <f>SUM(H117:H127)</f>
        <v>0</v>
      </c>
      <c r="I128" s="148">
        <f>SUM(I117:I127)</f>
        <v>0</v>
      </c>
      <c r="J128" s="144">
        <f>H128+I128</f>
        <v>0</v>
      </c>
      <c r="K128" s="72"/>
    </row>
    <row r="129" spans="1:11" ht="3.75" customHeight="1" thickBot="1" x14ac:dyDescent="0.25">
      <c r="A129" s="72"/>
      <c r="B129" s="56"/>
      <c r="C129" s="57"/>
      <c r="D129" s="58"/>
      <c r="E129" s="58"/>
      <c r="F129" s="58"/>
      <c r="G129" s="59"/>
      <c r="H129" s="58"/>
      <c r="I129" s="58"/>
      <c r="J129" s="60"/>
      <c r="K129" s="72"/>
    </row>
    <row r="130" spans="1:11" x14ac:dyDescent="0.2">
      <c r="A130" s="72"/>
      <c r="B130" s="151" t="s">
        <v>53</v>
      </c>
      <c r="C130" s="69"/>
      <c r="D130" s="152">
        <f>D28+D39+D50+D62+D74+D89+D100+D114+D128</f>
        <v>0</v>
      </c>
      <c r="E130" s="153">
        <f>E28+E39+E50+E62+E74+E89+E100+E114+E128</f>
        <v>0</v>
      </c>
      <c r="F130" s="154">
        <f>D130+E130</f>
        <v>0</v>
      </c>
      <c r="G130" s="74"/>
      <c r="H130" s="152">
        <f>H28+H39+H50+H62+H74+H89+H100+H114+H128</f>
        <v>0</v>
      </c>
      <c r="I130" s="153">
        <f>I28+I39+I50+I62+I74+I89+I100+I114+I128</f>
        <v>0</v>
      </c>
      <c r="J130" s="154">
        <f>H130+I130</f>
        <v>0</v>
      </c>
      <c r="K130" s="72"/>
    </row>
    <row r="131" spans="1:11" ht="6" customHeight="1" x14ac:dyDescent="0.2">
      <c r="A131" s="72"/>
      <c r="B131" s="97"/>
      <c r="C131" s="89"/>
      <c r="D131" s="98"/>
      <c r="E131" s="99"/>
      <c r="F131" s="100"/>
      <c r="G131" s="74"/>
      <c r="H131" s="98"/>
      <c r="I131" s="99"/>
      <c r="J131" s="100"/>
      <c r="K131" s="74"/>
    </row>
    <row r="132" spans="1:11" ht="13.5" thickBot="1" x14ac:dyDescent="0.25">
      <c r="A132" s="72"/>
      <c r="B132" s="155" t="s">
        <v>54</v>
      </c>
      <c r="C132" s="94"/>
      <c r="D132" s="156">
        <f>D11-D130</f>
        <v>0</v>
      </c>
      <c r="E132" s="157">
        <f>E11-E130</f>
        <v>0</v>
      </c>
      <c r="F132" s="158">
        <f>D132+E132</f>
        <v>0</v>
      </c>
      <c r="G132" s="95"/>
      <c r="H132" s="156">
        <f>H11-H130</f>
        <v>0</v>
      </c>
      <c r="I132" s="157">
        <f>I11-I130</f>
        <v>0</v>
      </c>
      <c r="J132" s="158">
        <f>H132+I132</f>
        <v>0</v>
      </c>
      <c r="K132" s="74"/>
    </row>
    <row r="133" spans="1:11" ht="3.75" customHeight="1" thickBot="1" x14ac:dyDescent="0.25">
      <c r="A133" s="94"/>
      <c r="B133" s="59"/>
      <c r="C133" s="4"/>
      <c r="D133" s="4"/>
      <c r="E133" s="4"/>
      <c r="F133" s="4"/>
      <c r="G133" s="4"/>
      <c r="H133" s="4"/>
      <c r="I133" s="59"/>
      <c r="J133" s="59"/>
      <c r="K133" s="95"/>
    </row>
    <row r="134" spans="1:11" ht="7.5" customHeight="1" thickBo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7"/>
      <c r="K134" s="7"/>
    </row>
    <row r="135" spans="1:11" ht="3.75" customHeight="1" thickBot="1" x14ac:dyDescent="0.25">
      <c r="A135" s="69"/>
      <c r="B135" s="4"/>
      <c r="C135" s="48"/>
      <c r="D135" s="4"/>
      <c r="E135" s="4"/>
      <c r="F135" s="4"/>
      <c r="G135" s="48"/>
      <c r="H135" s="4"/>
      <c r="I135" s="4"/>
      <c r="J135" s="4"/>
      <c r="K135" s="70"/>
    </row>
    <row r="136" spans="1:11" ht="12.75" customHeight="1" x14ac:dyDescent="0.2">
      <c r="A136" s="89"/>
      <c r="B136" s="159" t="s">
        <v>143</v>
      </c>
      <c r="C136" s="74"/>
      <c r="D136" s="339" t="s">
        <v>146</v>
      </c>
      <c r="E136" s="340"/>
      <c r="F136" s="341"/>
      <c r="G136" s="74"/>
      <c r="H136" s="339" t="s">
        <v>146</v>
      </c>
      <c r="I136" s="340"/>
      <c r="J136" s="341"/>
      <c r="K136" s="74"/>
    </row>
    <row r="137" spans="1:11" ht="12.75" customHeight="1" x14ac:dyDescent="0.2">
      <c r="A137" s="89"/>
      <c r="B137" s="101" t="s">
        <v>109</v>
      </c>
      <c r="C137" s="74"/>
      <c r="D137" s="300" t="str">
        <f>IF((D11+E11)=0,"",D11+E11)</f>
        <v/>
      </c>
      <c r="E137" s="301"/>
      <c r="F137" s="302"/>
      <c r="G137" s="74"/>
      <c r="H137" s="300" t="str">
        <f>IF((H11+I11)=0,"",H11+I11)</f>
        <v/>
      </c>
      <c r="I137" s="301"/>
      <c r="J137" s="302"/>
      <c r="K137" s="74"/>
    </row>
    <row r="138" spans="1:11" ht="12.75" customHeight="1" x14ac:dyDescent="0.2">
      <c r="A138" s="89"/>
      <c r="B138" s="101" t="s">
        <v>55</v>
      </c>
      <c r="C138" s="74"/>
      <c r="D138" s="307" t="str">
        <f>IF((D130+E130)=0,"",D130+E130)</f>
        <v/>
      </c>
      <c r="E138" s="308"/>
      <c r="F138" s="309"/>
      <c r="G138" s="74"/>
      <c r="H138" s="307" t="str">
        <f>IF((H130+I130)=0,"",H130+I130)</f>
        <v/>
      </c>
      <c r="I138" s="308"/>
      <c r="J138" s="309"/>
      <c r="K138" s="74"/>
    </row>
    <row r="139" spans="1:11" ht="13.5" customHeight="1" thickBot="1" x14ac:dyDescent="0.25">
      <c r="A139" s="89"/>
      <c r="B139" s="102" t="s">
        <v>110</v>
      </c>
      <c r="C139" s="74"/>
      <c r="D139" s="342" t="str">
        <f>IF(F11=0,"",(IF(F130=0,"",(D137-D138))))</f>
        <v/>
      </c>
      <c r="E139" s="343"/>
      <c r="F139" s="344"/>
      <c r="G139" s="74"/>
      <c r="H139" s="342" t="str">
        <f>IF(J11=0,"",(IF(J130=0,"",(H137-H138))))</f>
        <v/>
      </c>
      <c r="I139" s="343"/>
      <c r="J139" s="344"/>
      <c r="K139" s="74"/>
    </row>
    <row r="140" spans="1:11" s="2" customFormat="1" ht="9" customHeight="1" thickBot="1" x14ac:dyDescent="0.25">
      <c r="A140" s="72"/>
      <c r="B140" s="54"/>
      <c r="C140" s="74"/>
      <c r="D140" s="3"/>
      <c r="E140" s="1"/>
      <c r="F140" s="5"/>
      <c r="G140" s="74"/>
      <c r="H140" s="3"/>
      <c r="I140" s="1"/>
      <c r="J140" s="5"/>
      <c r="K140" s="74"/>
    </row>
    <row r="141" spans="1:11" s="2" customFormat="1" ht="15.75" x14ac:dyDescent="0.2">
      <c r="A141" s="72"/>
      <c r="B141" s="327" t="s">
        <v>56</v>
      </c>
      <c r="C141" s="74"/>
      <c r="D141" s="345" t="str">
        <f>IF(D139="","",IF(D139&lt;0,"Toma de Conta Informa:",IF(D139=0,"Toma de Conta Informa:","Toma de Conta Informa:")))</f>
        <v/>
      </c>
      <c r="E141" s="346"/>
      <c r="F141" s="347"/>
      <c r="G141" s="74"/>
      <c r="H141" s="345" t="str">
        <f>IF(H139="","",IF(H139&lt;0,"Toma de Conta Informa:",IF(H139=0,"Toma de Conta Informa:","Toma de Conta Informa:")))</f>
        <v/>
      </c>
      <c r="I141" s="346"/>
      <c r="J141" s="347"/>
      <c r="K141" s="74"/>
    </row>
    <row r="142" spans="1:11" s="1" customFormat="1" ht="16.5" thickBot="1" x14ac:dyDescent="0.25">
      <c r="A142" s="72"/>
      <c r="B142" s="351"/>
      <c r="C142" s="74"/>
      <c r="D142" s="333" t="str">
        <f>IF(D139="","",IF(D139&lt;0,"Atenção - Resultado Mensal Negativo",IF(D139=0,"Nem Positivo nem Negativo - No Limite","Parabéns - Resultado Mensal Positivo")))</f>
        <v/>
      </c>
      <c r="E142" s="334"/>
      <c r="F142" s="335"/>
      <c r="G142" s="74"/>
      <c r="H142" s="333" t="str">
        <f>IF(H139="","",IF(H139&lt;0,"Atenção - Resultado Mensal Negativo",IF(H139=0,"Nem Positivo nem Negativo - No Limite","Parabéns - Resultado Mensal Positivo")))</f>
        <v/>
      </c>
      <c r="I142" s="334"/>
      <c r="J142" s="335"/>
      <c r="K142" s="74"/>
    </row>
    <row r="143" spans="1:11" s="2" customFormat="1" ht="3.75" customHeight="1" thickBot="1" x14ac:dyDescent="0.25">
      <c r="A143" s="94"/>
      <c r="B143" s="59"/>
      <c r="C143" s="59"/>
      <c r="D143" s="4"/>
      <c r="E143" s="4"/>
      <c r="F143" s="4"/>
      <c r="G143" s="59"/>
      <c r="H143" s="4"/>
      <c r="I143" s="4"/>
      <c r="J143" s="4"/>
      <c r="K143" s="95"/>
    </row>
    <row r="144" spans="1:11" s="2" customFormat="1" ht="7.5" customHeight="1" thickBot="1" x14ac:dyDescent="0.25">
      <c r="A144" s="103"/>
      <c r="B144" s="1"/>
      <c r="C144" s="1"/>
      <c r="D144" s="1"/>
      <c r="E144" s="1"/>
      <c r="F144" s="7"/>
      <c r="G144" s="7"/>
      <c r="H144" s="7"/>
      <c r="I144" s="1"/>
      <c r="J144" s="1"/>
      <c r="K144" s="103"/>
    </row>
    <row r="145" spans="1:11" s="2" customFormat="1" ht="3.75" customHeight="1" thickBot="1" x14ac:dyDescent="0.25">
      <c r="A145" s="104"/>
      <c r="B145" s="105"/>
      <c r="C145" s="106"/>
      <c r="D145" s="105"/>
      <c r="E145" s="105"/>
      <c r="F145" s="105"/>
      <c r="G145" s="106"/>
      <c r="H145" s="105"/>
      <c r="I145" s="105"/>
      <c r="J145" s="105"/>
      <c r="K145" s="107"/>
    </row>
    <row r="146" spans="1:11" ht="13.5" customHeight="1" thickBot="1" x14ac:dyDescent="0.25">
      <c r="A146" s="89"/>
      <c r="B146" s="160" t="s">
        <v>145</v>
      </c>
      <c r="C146" s="74"/>
      <c r="D146" s="303" t="s">
        <v>57</v>
      </c>
      <c r="E146" s="331"/>
      <c r="F146" s="332"/>
      <c r="G146" s="74"/>
      <c r="H146" s="303" t="s">
        <v>57</v>
      </c>
      <c r="I146" s="331"/>
      <c r="J146" s="332"/>
      <c r="K146" s="74"/>
    </row>
    <row r="147" spans="1:11" s="2" customFormat="1" ht="13.5" customHeight="1" thickBot="1" x14ac:dyDescent="0.25">
      <c r="A147" s="89"/>
      <c r="B147" s="108" t="s">
        <v>58</v>
      </c>
      <c r="C147" s="74"/>
      <c r="D147" s="324">
        <v>0.2</v>
      </c>
      <c r="E147" s="325"/>
      <c r="F147" s="326"/>
      <c r="G147" s="74"/>
      <c r="H147" s="324">
        <v>0.2</v>
      </c>
      <c r="I147" s="325"/>
      <c r="J147" s="326"/>
      <c r="K147" s="74"/>
    </row>
    <row r="148" spans="1:11" s="2" customFormat="1" ht="9" customHeight="1" thickBot="1" x14ac:dyDescent="0.25">
      <c r="A148" s="89"/>
      <c r="B148" s="54"/>
      <c r="C148" s="74"/>
      <c r="D148" s="3"/>
      <c r="E148" s="1"/>
      <c r="F148" s="5"/>
      <c r="G148" s="74"/>
      <c r="H148" s="3"/>
      <c r="I148" s="1"/>
      <c r="J148" s="5"/>
      <c r="K148" s="74"/>
    </row>
    <row r="149" spans="1:11" s="2" customFormat="1" ht="13.5" customHeight="1" thickBot="1" x14ac:dyDescent="0.25">
      <c r="A149" s="89"/>
      <c r="B149" s="161" t="s">
        <v>59</v>
      </c>
      <c r="C149" s="74"/>
      <c r="D149" s="303" t="s">
        <v>60</v>
      </c>
      <c r="E149" s="331"/>
      <c r="F149" s="332"/>
      <c r="G149" s="74"/>
      <c r="H149" s="303" t="s">
        <v>60</v>
      </c>
      <c r="I149" s="331"/>
      <c r="J149" s="332"/>
      <c r="K149" s="74"/>
    </row>
    <row r="150" spans="1:11" ht="12.75" customHeight="1" x14ac:dyDescent="0.2">
      <c r="A150" s="89"/>
      <c r="B150" s="165" t="s">
        <v>94</v>
      </c>
      <c r="C150" s="74"/>
      <c r="D150" s="297">
        <v>0</v>
      </c>
      <c r="E150" s="298"/>
      <c r="F150" s="299"/>
      <c r="G150" s="74"/>
      <c r="H150" s="297">
        <v>0</v>
      </c>
      <c r="I150" s="298"/>
      <c r="J150" s="299"/>
      <c r="K150" s="74"/>
    </row>
    <row r="151" spans="1:11" ht="13.5" customHeight="1" thickBot="1" x14ac:dyDescent="0.25">
      <c r="A151" s="89"/>
      <c r="B151" s="166" t="s">
        <v>95</v>
      </c>
      <c r="C151" s="74"/>
      <c r="D151" s="336">
        <v>0</v>
      </c>
      <c r="E151" s="337"/>
      <c r="F151" s="338"/>
      <c r="G151" s="74"/>
      <c r="H151" s="336">
        <v>0</v>
      </c>
      <c r="I151" s="337"/>
      <c r="J151" s="338"/>
      <c r="K151" s="74"/>
    </row>
    <row r="152" spans="1:11" ht="13.5" customHeight="1" thickBot="1" x14ac:dyDescent="0.25">
      <c r="A152" s="89"/>
      <c r="B152" s="162" t="s">
        <v>61</v>
      </c>
      <c r="C152" s="74"/>
      <c r="D152" s="303">
        <f>D150+D151</f>
        <v>0</v>
      </c>
      <c r="E152" s="295"/>
      <c r="F152" s="296"/>
      <c r="G152" s="74"/>
      <c r="H152" s="303">
        <f>H150+H151</f>
        <v>0</v>
      </c>
      <c r="I152" s="295"/>
      <c r="J152" s="296"/>
      <c r="K152" s="74"/>
    </row>
    <row r="153" spans="1:11" ht="3.75" customHeight="1" thickBot="1" x14ac:dyDescent="0.25">
      <c r="A153" s="89"/>
      <c r="B153" s="54"/>
      <c r="C153" s="74"/>
      <c r="D153" s="321"/>
      <c r="E153" s="322"/>
      <c r="F153" s="323"/>
      <c r="G153" s="74"/>
      <c r="H153" s="321"/>
      <c r="I153" s="322"/>
      <c r="J153" s="323"/>
      <c r="K153" s="74"/>
    </row>
    <row r="154" spans="1:11" ht="13.5" customHeight="1" thickBot="1" x14ac:dyDescent="0.25">
      <c r="A154" s="89"/>
      <c r="B154" s="161" t="s">
        <v>100</v>
      </c>
      <c r="C154" s="74"/>
      <c r="D154" s="294">
        <f>IF(F11&lt;=0,0,IF(D139&lt;0,"Resultado Negativo. Não é possível fazer aplicação. ",ROUND((D152/F11),2)))</f>
        <v>0</v>
      </c>
      <c r="E154" s="295"/>
      <c r="F154" s="296"/>
      <c r="G154" s="74"/>
      <c r="H154" s="294">
        <f>IF(J11&lt;=0,0,IF(H139&lt;0,"Resultado Negativo. Não é possível fazer aplicação. ",ROUND((H152/J11),2)))</f>
        <v>0</v>
      </c>
      <c r="I154" s="295"/>
      <c r="J154" s="296"/>
      <c r="K154" s="74"/>
    </row>
    <row r="155" spans="1:11" ht="9" customHeight="1" x14ac:dyDescent="0.2">
      <c r="A155" s="89"/>
      <c r="B155" s="55"/>
      <c r="C155" s="74"/>
      <c r="D155" s="109"/>
      <c r="E155" s="2"/>
      <c r="F155" s="49"/>
      <c r="G155" s="74"/>
      <c r="H155" s="109"/>
      <c r="I155" s="2"/>
      <c r="J155" s="49"/>
      <c r="K155" s="74"/>
    </row>
    <row r="156" spans="1:11" ht="16.5" customHeight="1" thickBot="1" x14ac:dyDescent="0.25">
      <c r="A156" s="89"/>
      <c r="B156" s="110" t="s">
        <v>62</v>
      </c>
      <c r="C156" s="74"/>
      <c r="D156" s="318" t="str">
        <f>IF(D139&lt;0,"",IF(D152&lt;=0,"",IF(D154&lt;D147,"Atenção - Meta não cumprida","Parabéns - Meta cumprida")))</f>
        <v/>
      </c>
      <c r="E156" s="319"/>
      <c r="F156" s="320"/>
      <c r="G156" s="74"/>
      <c r="H156" s="318" t="str">
        <f>IF(H139&lt;0,"",IF(H152&lt;=0,"",IF(H154&lt;H147,"Atenção - Meta não cumprida","Parabéns - Meta cumprida")))</f>
        <v/>
      </c>
      <c r="I156" s="319"/>
      <c r="J156" s="320"/>
      <c r="K156" s="74"/>
    </row>
    <row r="157" spans="1:11" ht="3.75" customHeight="1" thickBot="1" x14ac:dyDescent="0.25">
      <c r="A157" s="94"/>
      <c r="B157" s="111"/>
      <c r="C157" s="59"/>
      <c r="D157" s="111"/>
      <c r="E157" s="111"/>
      <c r="F157" s="112"/>
      <c r="G157" s="59"/>
      <c r="H157" s="111"/>
      <c r="I157" s="111"/>
      <c r="J157" s="112"/>
      <c r="K157" s="95"/>
    </row>
    <row r="158" spans="1:11" ht="7.5" customHeight="1" thickBot="1" x14ac:dyDescent="0.25">
      <c r="A158" s="103"/>
      <c r="B158" s="6"/>
      <c r="C158" s="7"/>
      <c r="D158" s="6"/>
      <c r="E158" s="6"/>
      <c r="F158" s="6"/>
      <c r="G158" s="7"/>
      <c r="H158" s="6"/>
      <c r="I158" s="6"/>
      <c r="J158" s="6"/>
      <c r="K158" s="103"/>
    </row>
    <row r="159" spans="1:11" ht="3.75" customHeight="1" thickBot="1" x14ac:dyDescent="0.25">
      <c r="A159" s="69"/>
      <c r="B159" s="48"/>
      <c r="C159" s="48"/>
      <c r="D159" s="4"/>
      <c r="E159" s="4"/>
      <c r="F159" s="4"/>
      <c r="G159" s="48"/>
      <c r="H159" s="4"/>
      <c r="I159" s="4"/>
      <c r="J159" s="4"/>
      <c r="K159" s="70"/>
    </row>
    <row r="160" spans="1:11" ht="12.75" customHeight="1" x14ac:dyDescent="0.2">
      <c r="A160" s="72"/>
      <c r="B160" s="366" t="s">
        <v>153</v>
      </c>
      <c r="C160" s="72"/>
      <c r="D160" s="104"/>
      <c r="E160" s="106"/>
      <c r="F160" s="107"/>
      <c r="G160" s="74"/>
      <c r="H160" s="104"/>
      <c r="I160" s="106"/>
      <c r="J160" s="107"/>
      <c r="K160" s="74"/>
    </row>
    <row r="161" spans="1:11" ht="12.75" customHeight="1" x14ac:dyDescent="0.2">
      <c r="A161" s="72"/>
      <c r="B161" s="330"/>
      <c r="C161" s="72"/>
      <c r="D161" s="109"/>
      <c r="E161" s="2"/>
      <c r="F161" s="49"/>
      <c r="G161" s="74"/>
      <c r="H161" s="109"/>
      <c r="I161" s="2"/>
      <c r="J161" s="49"/>
      <c r="K161" s="74"/>
    </row>
    <row r="162" spans="1:11" ht="12.75" customHeight="1" x14ac:dyDescent="0.2">
      <c r="A162" s="72"/>
      <c r="B162" s="330"/>
      <c r="C162" s="72"/>
      <c r="D162" s="109"/>
      <c r="E162" s="2"/>
      <c r="F162" s="49"/>
      <c r="G162" s="74"/>
      <c r="H162" s="109"/>
      <c r="I162" s="2"/>
      <c r="J162" s="49"/>
      <c r="K162" s="74"/>
    </row>
    <row r="163" spans="1:11" ht="12.75" customHeight="1" x14ac:dyDescent="0.2">
      <c r="A163" s="72"/>
      <c r="B163" s="330"/>
      <c r="C163" s="72"/>
      <c r="D163" s="109" t="s">
        <v>5</v>
      </c>
      <c r="E163" s="2">
        <f>F28</f>
        <v>0</v>
      </c>
      <c r="F163" s="49"/>
      <c r="G163" s="74"/>
      <c r="H163" s="109" t="s">
        <v>5</v>
      </c>
      <c r="I163" s="2">
        <f>J28</f>
        <v>0</v>
      </c>
      <c r="J163" s="49"/>
      <c r="K163" s="74"/>
    </row>
    <row r="164" spans="1:11" ht="12.75" customHeight="1" x14ac:dyDescent="0.2">
      <c r="A164" s="72"/>
      <c r="B164" s="330"/>
      <c r="C164" s="72"/>
      <c r="D164" s="109" t="s">
        <v>18</v>
      </c>
      <c r="E164" s="2">
        <f>F39</f>
        <v>0</v>
      </c>
      <c r="F164" s="49"/>
      <c r="G164" s="74"/>
      <c r="H164" s="109" t="s">
        <v>18</v>
      </c>
      <c r="I164" s="2">
        <f>J39</f>
        <v>0</v>
      </c>
      <c r="J164" s="49"/>
      <c r="K164" s="74"/>
    </row>
    <row r="165" spans="1:11" ht="12.75" customHeight="1" x14ac:dyDescent="0.2">
      <c r="A165" s="72"/>
      <c r="B165" s="330"/>
      <c r="C165" s="72"/>
      <c r="D165" s="109" t="s">
        <v>22</v>
      </c>
      <c r="E165" s="2">
        <f>F50</f>
        <v>0</v>
      </c>
      <c r="F165" s="49"/>
      <c r="G165" s="74"/>
      <c r="H165" s="109" t="s">
        <v>22</v>
      </c>
      <c r="I165" s="2">
        <f>J50</f>
        <v>0</v>
      </c>
      <c r="J165" s="49"/>
      <c r="K165" s="74"/>
    </row>
    <row r="166" spans="1:11" ht="12.75" customHeight="1" x14ac:dyDescent="0.2">
      <c r="A166" s="72"/>
      <c r="B166" s="330"/>
      <c r="C166" s="72"/>
      <c r="D166" s="109" t="s">
        <v>106</v>
      </c>
      <c r="E166" s="2">
        <f>F62</f>
        <v>0</v>
      </c>
      <c r="F166" s="49"/>
      <c r="G166" s="74"/>
      <c r="H166" s="109" t="s">
        <v>106</v>
      </c>
      <c r="I166" s="2">
        <f>J62</f>
        <v>0</v>
      </c>
      <c r="J166" s="49"/>
      <c r="K166" s="74"/>
    </row>
    <row r="167" spans="1:11" ht="12.75" customHeight="1" x14ac:dyDescent="0.2">
      <c r="A167" s="72"/>
      <c r="B167" s="330"/>
      <c r="C167" s="72"/>
      <c r="D167" s="109" t="s">
        <v>63</v>
      </c>
      <c r="E167" s="2">
        <f>F74</f>
        <v>0</v>
      </c>
      <c r="F167" s="49"/>
      <c r="G167" s="74"/>
      <c r="H167" s="109" t="s">
        <v>63</v>
      </c>
      <c r="I167" s="2">
        <f>J74</f>
        <v>0</v>
      </c>
      <c r="J167" s="49"/>
      <c r="K167" s="74"/>
    </row>
    <row r="168" spans="1:11" ht="12.75" customHeight="1" x14ac:dyDescent="0.2">
      <c r="A168" s="72"/>
      <c r="B168" s="330"/>
      <c r="C168" s="72"/>
      <c r="D168" s="109" t="s">
        <v>107</v>
      </c>
      <c r="E168" s="2">
        <f>F89</f>
        <v>0</v>
      </c>
      <c r="F168" s="49"/>
      <c r="G168" s="74"/>
      <c r="H168" s="109" t="s">
        <v>107</v>
      </c>
      <c r="I168" s="2">
        <f>J89</f>
        <v>0</v>
      </c>
      <c r="J168" s="49"/>
      <c r="K168" s="74"/>
    </row>
    <row r="169" spans="1:11" ht="12.75" customHeight="1" x14ac:dyDescent="0.2">
      <c r="A169" s="72"/>
      <c r="B169" s="330"/>
      <c r="C169" s="72"/>
      <c r="D169" s="109" t="s">
        <v>45</v>
      </c>
      <c r="E169" s="2">
        <f>F100</f>
        <v>0</v>
      </c>
      <c r="F169" s="49"/>
      <c r="G169" s="74"/>
      <c r="H169" s="109" t="s">
        <v>45</v>
      </c>
      <c r="I169" s="2">
        <f>J100</f>
        <v>0</v>
      </c>
      <c r="J169" s="49"/>
      <c r="K169" s="74"/>
    </row>
    <row r="170" spans="1:11" ht="12.75" customHeight="1" x14ac:dyDescent="0.2">
      <c r="A170" s="72"/>
      <c r="B170" s="330"/>
      <c r="C170" s="72"/>
      <c r="D170" s="109" t="s">
        <v>102</v>
      </c>
      <c r="E170" s="2">
        <f>F114</f>
        <v>0</v>
      </c>
      <c r="F170" s="49"/>
      <c r="G170" s="74"/>
      <c r="H170" s="109" t="s">
        <v>102</v>
      </c>
      <c r="I170" s="2">
        <f>J114</f>
        <v>0</v>
      </c>
      <c r="J170" s="49"/>
      <c r="K170" s="74"/>
    </row>
    <row r="171" spans="1:11" ht="12.75" customHeight="1" x14ac:dyDescent="0.2">
      <c r="A171" s="72"/>
      <c r="B171" s="330"/>
      <c r="C171" s="72"/>
      <c r="D171" s="109" t="s">
        <v>64</v>
      </c>
      <c r="E171" s="2">
        <f>F128</f>
        <v>0</v>
      </c>
      <c r="F171" s="49"/>
      <c r="G171" s="74"/>
      <c r="H171" s="109" t="s">
        <v>64</v>
      </c>
      <c r="I171" s="2">
        <f>J128</f>
        <v>0</v>
      </c>
      <c r="J171" s="49"/>
      <c r="K171" s="74"/>
    </row>
    <row r="172" spans="1:11" ht="12.75" customHeight="1" x14ac:dyDescent="0.2">
      <c r="A172" s="72"/>
      <c r="B172" s="330"/>
      <c r="C172" s="72"/>
      <c r="D172" s="109"/>
      <c r="E172" s="2"/>
      <c r="F172" s="49"/>
      <c r="G172" s="74"/>
      <c r="H172" s="109"/>
      <c r="I172" s="2"/>
      <c r="J172" s="49"/>
      <c r="K172" s="74"/>
    </row>
    <row r="173" spans="1:11" ht="13.5" customHeight="1" thickBot="1" x14ac:dyDescent="0.25">
      <c r="A173" s="72"/>
      <c r="B173" s="328"/>
      <c r="C173" s="72"/>
      <c r="D173" s="113"/>
      <c r="E173" s="114"/>
      <c r="F173" s="115"/>
      <c r="G173" s="74"/>
      <c r="H173" s="113"/>
      <c r="I173" s="114"/>
      <c r="J173" s="114"/>
      <c r="K173" s="72"/>
    </row>
    <row r="174" spans="1:11" ht="3.75" customHeight="1" thickBot="1" x14ac:dyDescent="0.25">
      <c r="A174" s="72"/>
      <c r="B174" s="116"/>
      <c r="C174" s="72"/>
      <c r="D174" s="2"/>
      <c r="E174" s="2"/>
      <c r="F174" s="2"/>
      <c r="G174" s="72"/>
      <c r="H174" s="2"/>
      <c r="I174" s="2"/>
      <c r="J174" s="2"/>
      <c r="K174" s="72"/>
    </row>
    <row r="175" spans="1:11" ht="13.5" customHeight="1" thickBot="1" x14ac:dyDescent="0.25">
      <c r="A175" s="72"/>
      <c r="B175" s="396" t="s">
        <v>144</v>
      </c>
      <c r="C175" s="72"/>
      <c r="D175" s="303" t="s">
        <v>99</v>
      </c>
      <c r="E175" s="295"/>
      <c r="F175" s="296"/>
      <c r="G175" s="74"/>
      <c r="H175" s="303" t="s">
        <v>99</v>
      </c>
      <c r="I175" s="295"/>
      <c r="J175" s="295"/>
      <c r="K175" s="72"/>
    </row>
    <row r="176" spans="1:11" ht="12.75" customHeight="1" x14ac:dyDescent="0.2">
      <c r="A176" s="72"/>
      <c r="B176" s="397"/>
      <c r="C176" s="72"/>
      <c r="D176" s="46">
        <f>'Mai - Jun'!H180</f>
        <v>0</v>
      </c>
      <c r="E176" s="47">
        <f>'Mai - Jun'!I180</f>
        <v>0</v>
      </c>
      <c r="F176" s="119" t="s">
        <v>134</v>
      </c>
      <c r="G176" s="74"/>
      <c r="H176" s="46">
        <f>D180</f>
        <v>0</v>
      </c>
      <c r="I176" s="47">
        <f>E180</f>
        <v>0</v>
      </c>
      <c r="J176" s="120" t="s">
        <v>65</v>
      </c>
      <c r="K176" s="72"/>
    </row>
    <row r="177" spans="1:11" ht="12.75" customHeight="1" x14ac:dyDescent="0.2">
      <c r="A177" s="72"/>
      <c r="B177" s="397"/>
      <c r="C177" s="72"/>
      <c r="D177" s="167">
        <v>0</v>
      </c>
      <c r="E177" s="168">
        <v>0</v>
      </c>
      <c r="F177" s="121" t="s">
        <v>66</v>
      </c>
      <c r="G177" s="74"/>
      <c r="H177" s="167">
        <v>0</v>
      </c>
      <c r="I177" s="168">
        <v>0</v>
      </c>
      <c r="J177" s="122" t="s">
        <v>66</v>
      </c>
      <c r="K177" s="72"/>
    </row>
    <row r="178" spans="1:11" ht="12.75" customHeight="1" x14ac:dyDescent="0.2">
      <c r="A178" s="72"/>
      <c r="B178" s="397"/>
      <c r="C178" s="72"/>
      <c r="D178" s="123">
        <v>0</v>
      </c>
      <c r="E178" s="124">
        <v>0</v>
      </c>
      <c r="F178" s="121" t="s">
        <v>67</v>
      </c>
      <c r="G178" s="74"/>
      <c r="H178" s="123">
        <v>0</v>
      </c>
      <c r="I178" s="124">
        <v>0</v>
      </c>
      <c r="J178" s="122" t="s">
        <v>67</v>
      </c>
      <c r="K178" s="72"/>
    </row>
    <row r="179" spans="1:11" ht="12.75" customHeight="1" x14ac:dyDescent="0.2">
      <c r="A179" s="72"/>
      <c r="B179" s="397"/>
      <c r="C179" s="72"/>
      <c r="D179" s="167">
        <v>0</v>
      </c>
      <c r="E179" s="168">
        <v>0</v>
      </c>
      <c r="F179" s="121" t="s">
        <v>68</v>
      </c>
      <c r="G179" s="74"/>
      <c r="H179" s="167">
        <v>0</v>
      </c>
      <c r="I179" s="168">
        <v>0</v>
      </c>
      <c r="J179" s="122" t="s">
        <v>68</v>
      </c>
      <c r="K179" s="72"/>
    </row>
    <row r="180" spans="1:11" ht="13.5" customHeight="1" thickBot="1" x14ac:dyDescent="0.25">
      <c r="A180" s="72"/>
      <c r="B180" s="397"/>
      <c r="C180" s="72"/>
      <c r="D180" s="125">
        <f>D176+D177-D178+D179</f>
        <v>0</v>
      </c>
      <c r="E180" s="126">
        <f>E176+E177-E178+E179</f>
        <v>0</v>
      </c>
      <c r="F180" s="127" t="s">
        <v>69</v>
      </c>
      <c r="G180" s="74"/>
      <c r="H180" s="125">
        <f>H176+H177-H178+H179</f>
        <v>0</v>
      </c>
      <c r="I180" s="126">
        <f>I176+I177-I178+I179</f>
        <v>0</v>
      </c>
      <c r="J180" s="128" t="s">
        <v>69</v>
      </c>
      <c r="K180" s="72"/>
    </row>
    <row r="181" spans="1:11" ht="7.5" customHeight="1" thickBot="1" x14ac:dyDescent="0.25">
      <c r="A181" s="72"/>
      <c r="B181" s="397"/>
      <c r="C181" s="72"/>
      <c r="D181" s="109"/>
      <c r="E181" s="2"/>
      <c r="F181" s="49"/>
      <c r="G181" s="74"/>
      <c r="H181" s="109"/>
      <c r="I181" s="2"/>
      <c r="J181" s="2"/>
      <c r="K181" s="72"/>
    </row>
    <row r="182" spans="1:11" ht="13.5" customHeight="1" thickBot="1" x14ac:dyDescent="0.25">
      <c r="A182" s="72"/>
      <c r="B182" s="398"/>
      <c r="C182" s="72"/>
      <c r="D182" s="348">
        <f>D180+E180</f>
        <v>0</v>
      </c>
      <c r="E182" s="323"/>
      <c r="F182" s="163" t="s">
        <v>70</v>
      </c>
      <c r="G182" s="72"/>
      <c r="H182" s="348">
        <f>H180+I180</f>
        <v>0</v>
      </c>
      <c r="I182" s="323"/>
      <c r="J182" s="163" t="s">
        <v>70</v>
      </c>
      <c r="K182" s="72"/>
    </row>
    <row r="183" spans="1:11" ht="3.75" customHeight="1" thickBot="1" x14ac:dyDescent="0.25">
      <c r="A183" s="72"/>
      <c r="B183" s="129"/>
      <c r="C183" s="72"/>
      <c r="D183" s="2"/>
      <c r="E183" s="2"/>
      <c r="F183" s="2"/>
      <c r="G183" s="72"/>
      <c r="H183" s="2"/>
      <c r="I183" s="2"/>
      <c r="J183" s="2"/>
      <c r="K183" s="72"/>
    </row>
    <row r="184" spans="1:11" ht="13.5" customHeight="1" thickBot="1" x14ac:dyDescent="0.25">
      <c r="A184" s="72"/>
      <c r="B184" s="393" t="s">
        <v>147</v>
      </c>
      <c r="C184" s="72"/>
      <c r="D184" s="349" t="s">
        <v>149</v>
      </c>
      <c r="E184" s="350"/>
      <c r="F184" s="350"/>
      <c r="G184" s="72"/>
      <c r="H184" s="349" t="s">
        <v>149</v>
      </c>
      <c r="I184" s="350"/>
      <c r="J184" s="350"/>
      <c r="K184" s="72"/>
    </row>
    <row r="185" spans="1:11" ht="12.75" customHeight="1" x14ac:dyDescent="0.2">
      <c r="A185" s="72"/>
      <c r="B185" s="394"/>
      <c r="C185" s="72"/>
      <c r="D185" s="46">
        <f>'Mai - Jun'!H189</f>
        <v>0</v>
      </c>
      <c r="E185" s="47">
        <f>'Mai - Jun'!I189</f>
        <v>0</v>
      </c>
      <c r="F185" s="120" t="s">
        <v>134</v>
      </c>
      <c r="G185" s="72"/>
      <c r="H185" s="46">
        <f>D189</f>
        <v>0</v>
      </c>
      <c r="I185" s="47">
        <f>E189</f>
        <v>0</v>
      </c>
      <c r="J185" s="120" t="s">
        <v>65</v>
      </c>
      <c r="K185" s="72"/>
    </row>
    <row r="186" spans="1:11" ht="12.75" customHeight="1" x14ac:dyDescent="0.2">
      <c r="A186" s="72"/>
      <c r="B186" s="394"/>
      <c r="C186" s="72"/>
      <c r="D186" s="167">
        <v>0</v>
      </c>
      <c r="E186" s="168">
        <v>0</v>
      </c>
      <c r="F186" s="121" t="s">
        <v>66</v>
      </c>
      <c r="G186" s="74"/>
      <c r="H186" s="167">
        <v>0</v>
      </c>
      <c r="I186" s="168">
        <v>0</v>
      </c>
      <c r="J186" s="121" t="s">
        <v>66</v>
      </c>
      <c r="K186" s="74"/>
    </row>
    <row r="187" spans="1:11" ht="12.75" customHeight="1" x14ac:dyDescent="0.2">
      <c r="A187" s="72"/>
      <c r="B187" s="394"/>
      <c r="C187" s="72"/>
      <c r="D187" s="123">
        <v>0</v>
      </c>
      <c r="E187" s="124">
        <v>0</v>
      </c>
      <c r="F187" s="121" t="s">
        <v>67</v>
      </c>
      <c r="G187" s="74"/>
      <c r="H187" s="123">
        <v>0</v>
      </c>
      <c r="I187" s="124">
        <v>0</v>
      </c>
      <c r="J187" s="121" t="s">
        <v>67</v>
      </c>
      <c r="K187" s="72"/>
    </row>
    <row r="188" spans="1:11" ht="12.75" customHeight="1" x14ac:dyDescent="0.2">
      <c r="A188" s="72"/>
      <c r="B188" s="394"/>
      <c r="C188" s="72"/>
      <c r="D188" s="167">
        <v>0</v>
      </c>
      <c r="E188" s="168">
        <v>0</v>
      </c>
      <c r="F188" s="121" t="s">
        <v>68</v>
      </c>
      <c r="G188" s="74"/>
      <c r="H188" s="167">
        <v>0</v>
      </c>
      <c r="I188" s="168">
        <v>0</v>
      </c>
      <c r="J188" s="121" t="s">
        <v>68</v>
      </c>
      <c r="K188" s="72"/>
    </row>
    <row r="189" spans="1:11" ht="13.5" customHeight="1" thickBot="1" x14ac:dyDescent="0.25">
      <c r="A189" s="72"/>
      <c r="B189" s="394"/>
      <c r="C189" s="72"/>
      <c r="D189" s="125">
        <f>D185+D186-D187+D188</f>
        <v>0</v>
      </c>
      <c r="E189" s="126">
        <f>E185+E186-E187+E188</f>
        <v>0</v>
      </c>
      <c r="F189" s="127" t="s">
        <v>69</v>
      </c>
      <c r="G189" s="74"/>
      <c r="H189" s="125">
        <f>H185+H186-H187+H188</f>
        <v>0</v>
      </c>
      <c r="I189" s="126">
        <f>I185+I186-I187+I188</f>
        <v>0</v>
      </c>
      <c r="J189" s="127" t="s">
        <v>69</v>
      </c>
      <c r="K189" s="72"/>
    </row>
    <row r="190" spans="1:11" ht="7.5" customHeight="1" thickBot="1" x14ac:dyDescent="0.25">
      <c r="A190" s="72"/>
      <c r="B190" s="394"/>
      <c r="C190" s="72"/>
      <c r="D190" s="2"/>
      <c r="E190" s="2"/>
      <c r="F190" s="49"/>
      <c r="G190" s="74"/>
      <c r="H190" s="2"/>
      <c r="I190" s="2"/>
      <c r="J190" s="49"/>
      <c r="K190" s="72"/>
    </row>
    <row r="191" spans="1:11" ht="13.5" customHeight="1" thickBot="1" x14ac:dyDescent="0.25">
      <c r="A191" s="72"/>
      <c r="B191" s="395"/>
      <c r="C191" s="72"/>
      <c r="D191" s="348">
        <f>D189+E189</f>
        <v>0</v>
      </c>
      <c r="E191" s="323"/>
      <c r="F191" s="164" t="s">
        <v>70</v>
      </c>
      <c r="G191" s="74"/>
      <c r="H191" s="348">
        <f>H189+I189</f>
        <v>0</v>
      </c>
      <c r="I191" s="323"/>
      <c r="J191" s="164" t="s">
        <v>70</v>
      </c>
      <c r="K191" s="72"/>
    </row>
    <row r="192" spans="1:11" ht="3.75" customHeight="1" thickBot="1" x14ac:dyDescent="0.25">
      <c r="A192" s="72"/>
      <c r="B192" s="130"/>
      <c r="C192" s="48"/>
      <c r="D192" s="2"/>
      <c r="E192" s="2"/>
      <c r="F192" s="106"/>
      <c r="G192" s="48"/>
      <c r="H192" s="2"/>
      <c r="I192" s="2"/>
      <c r="J192" s="107"/>
      <c r="K192" s="72"/>
    </row>
    <row r="193" spans="1:11" ht="12.75" customHeight="1" x14ac:dyDescent="0.2">
      <c r="A193" s="72"/>
      <c r="B193" s="390" t="s">
        <v>135</v>
      </c>
      <c r="C193" s="73"/>
      <c r="D193" s="373"/>
      <c r="E193" s="374"/>
      <c r="F193" s="374"/>
      <c r="G193" s="73"/>
      <c r="H193" s="367" t="s">
        <v>150</v>
      </c>
      <c r="I193" s="367"/>
      <c r="J193" s="368"/>
      <c r="K193" s="72"/>
    </row>
    <row r="194" spans="1:11" ht="12.75" customHeight="1" x14ac:dyDescent="0.2">
      <c r="A194" s="72"/>
      <c r="B194" s="391"/>
      <c r="C194" s="72"/>
      <c r="D194" s="375"/>
      <c r="E194" s="376"/>
      <c r="F194" s="376"/>
      <c r="G194" s="72"/>
      <c r="H194" s="369"/>
      <c r="I194" s="369"/>
      <c r="J194" s="370"/>
      <c r="K194" s="72"/>
    </row>
    <row r="195" spans="1:11" ht="12.75" customHeight="1" x14ac:dyDescent="0.2">
      <c r="A195" s="72"/>
      <c r="B195" s="391"/>
      <c r="C195" s="72"/>
      <c r="D195" s="375"/>
      <c r="E195" s="376"/>
      <c r="F195" s="376"/>
      <c r="G195" s="72"/>
      <c r="H195" s="369"/>
      <c r="I195" s="369"/>
      <c r="J195" s="370"/>
      <c r="K195" s="72"/>
    </row>
    <row r="196" spans="1:11" ht="12.75" customHeight="1" x14ac:dyDescent="0.2">
      <c r="A196" s="72"/>
      <c r="B196" s="391"/>
      <c r="C196" s="72"/>
      <c r="D196" s="375"/>
      <c r="E196" s="376"/>
      <c r="F196" s="376"/>
      <c r="G196" s="72"/>
      <c r="H196" s="369"/>
      <c r="I196" s="369"/>
      <c r="J196" s="370"/>
      <c r="K196" s="72"/>
    </row>
    <row r="197" spans="1:11" ht="30.75" customHeight="1" thickBot="1" x14ac:dyDescent="0.25">
      <c r="A197" s="72"/>
      <c r="B197" s="392"/>
      <c r="C197" s="131"/>
      <c r="D197" s="377"/>
      <c r="E197" s="378"/>
      <c r="F197" s="378"/>
      <c r="G197" s="131"/>
      <c r="H197" s="371"/>
      <c r="I197" s="371"/>
      <c r="J197" s="372"/>
      <c r="K197" s="72"/>
    </row>
    <row r="198" spans="1:11" ht="3.75" customHeight="1" thickBot="1" x14ac:dyDescent="0.25">
      <c r="A198" s="132"/>
      <c r="B198" s="61"/>
      <c r="C198" s="4"/>
      <c r="D198" s="4"/>
      <c r="E198" s="4"/>
      <c r="F198" s="4"/>
      <c r="G198" s="4"/>
      <c r="H198" s="4"/>
      <c r="I198" s="4"/>
      <c r="J198" s="4"/>
      <c r="K198" s="132"/>
    </row>
    <row r="199" spans="1:11" ht="26.25" customHeight="1" thickBot="1" x14ac:dyDescent="0.25">
      <c r="A199" s="72"/>
      <c r="B199" s="379" t="s">
        <v>157</v>
      </c>
      <c r="C199" s="380"/>
      <c r="D199" s="380"/>
      <c r="E199" s="380"/>
      <c r="F199" s="380"/>
      <c r="G199" s="380"/>
      <c r="H199" s="380"/>
      <c r="I199" s="380"/>
      <c r="J199" s="381"/>
      <c r="K199" s="72"/>
    </row>
    <row r="200" spans="1:11" ht="3.75" customHeight="1" thickBot="1" x14ac:dyDescent="0.25">
      <c r="A200" s="132"/>
      <c r="B200" s="61"/>
      <c r="C200" s="4"/>
      <c r="D200" s="4"/>
      <c r="E200" s="4"/>
      <c r="F200" s="4"/>
      <c r="G200" s="4"/>
      <c r="H200" s="4"/>
      <c r="I200" s="4"/>
      <c r="J200" s="4"/>
      <c r="K200" s="132"/>
    </row>
    <row r="201" spans="1:11" ht="12.75" customHeight="1" x14ac:dyDescent="0.2">
      <c r="A201" s="72"/>
      <c r="B201" s="382" t="s">
        <v>71</v>
      </c>
      <c r="C201" s="72"/>
      <c r="D201" s="384"/>
      <c r="E201" s="385"/>
      <c r="F201" s="386"/>
      <c r="G201" s="72"/>
      <c r="H201" s="384"/>
      <c r="I201" s="385"/>
      <c r="J201" s="386"/>
      <c r="K201" s="72"/>
    </row>
    <row r="202" spans="1:11" ht="12.75" customHeight="1" x14ac:dyDescent="0.2">
      <c r="A202" s="72"/>
      <c r="B202" s="382"/>
      <c r="C202" s="72"/>
      <c r="D202" s="384"/>
      <c r="E202" s="385"/>
      <c r="F202" s="386"/>
      <c r="G202" s="72"/>
      <c r="H202" s="384"/>
      <c r="I202" s="385"/>
      <c r="J202" s="386"/>
      <c r="K202" s="72"/>
    </row>
    <row r="203" spans="1:11" ht="12.75" customHeight="1" x14ac:dyDescent="0.2">
      <c r="A203" s="72"/>
      <c r="B203" s="382"/>
      <c r="C203" s="72"/>
      <c r="D203" s="384"/>
      <c r="E203" s="385"/>
      <c r="F203" s="386"/>
      <c r="G203" s="72"/>
      <c r="H203" s="384"/>
      <c r="I203" s="385"/>
      <c r="J203" s="386"/>
      <c r="K203" s="72"/>
    </row>
    <row r="204" spans="1:11" ht="12.75" customHeight="1" x14ac:dyDescent="0.2">
      <c r="A204" s="72"/>
      <c r="B204" s="382"/>
      <c r="C204" s="72"/>
      <c r="D204" s="384"/>
      <c r="E204" s="385"/>
      <c r="F204" s="386"/>
      <c r="G204" s="72"/>
      <c r="H204" s="384"/>
      <c r="I204" s="385"/>
      <c r="J204" s="386"/>
      <c r="K204" s="72"/>
    </row>
    <row r="205" spans="1:11" ht="30.75" customHeight="1" thickBot="1" x14ac:dyDescent="0.25">
      <c r="A205" s="72"/>
      <c r="B205" s="383"/>
      <c r="C205" s="131"/>
      <c r="D205" s="387"/>
      <c r="E205" s="388"/>
      <c r="F205" s="389"/>
      <c r="G205" s="131"/>
      <c r="H205" s="387"/>
      <c r="I205" s="388"/>
      <c r="J205" s="389"/>
      <c r="K205" s="72"/>
    </row>
    <row r="206" spans="1:11" ht="3.75" customHeight="1" thickBot="1" x14ac:dyDescent="0.25">
      <c r="A206" s="94"/>
      <c r="B206" s="59"/>
      <c r="C206" s="59"/>
      <c r="D206" s="59"/>
      <c r="E206" s="59"/>
      <c r="F206" s="59"/>
      <c r="G206" s="59"/>
      <c r="H206" s="59"/>
      <c r="I206" s="59"/>
      <c r="J206" s="95"/>
      <c r="K206" s="131"/>
    </row>
    <row r="207" spans="1:11" ht="16.5" customHeight="1" x14ac:dyDescent="0.2">
      <c r="A207" s="360"/>
      <c r="B207" s="361"/>
      <c r="C207" s="361"/>
      <c r="D207" s="361"/>
      <c r="E207" s="361"/>
      <c r="F207" s="361"/>
      <c r="G207" s="361"/>
      <c r="H207" s="361"/>
      <c r="I207" s="361"/>
      <c r="J207" s="361"/>
      <c r="K207" s="107"/>
    </row>
    <row r="208" spans="1:11" ht="16.5" customHeight="1" x14ac:dyDescent="0.2">
      <c r="A208" s="362"/>
      <c r="B208" s="363"/>
      <c r="C208" s="363"/>
      <c r="D208" s="363"/>
      <c r="E208" s="363"/>
      <c r="F208" s="363"/>
      <c r="G208" s="363"/>
      <c r="H208" s="363"/>
      <c r="I208" s="363"/>
      <c r="J208" s="363"/>
      <c r="K208" s="49"/>
    </row>
    <row r="209" spans="1:11" ht="15.75" customHeight="1" x14ac:dyDescent="0.2">
      <c r="A209" s="362"/>
      <c r="B209" s="363"/>
      <c r="C209" s="363"/>
      <c r="D209" s="363"/>
      <c r="E209" s="363"/>
      <c r="F209" s="363"/>
      <c r="G209" s="363"/>
      <c r="H209" s="363"/>
      <c r="I209" s="363"/>
      <c r="J209" s="363"/>
      <c r="K209" s="49"/>
    </row>
    <row r="210" spans="1:11" ht="6" hidden="1" customHeight="1" x14ac:dyDescent="0.2">
      <c r="A210" s="362"/>
      <c r="B210" s="363"/>
      <c r="C210" s="363"/>
      <c r="D210" s="363"/>
      <c r="E210" s="363"/>
      <c r="F210" s="363"/>
      <c r="G210" s="363"/>
      <c r="H210" s="363"/>
      <c r="I210" s="363"/>
      <c r="J210" s="363"/>
      <c r="K210" s="49"/>
    </row>
    <row r="211" spans="1:11" x14ac:dyDescent="0.2">
      <c r="A211" s="362"/>
      <c r="B211" s="363"/>
      <c r="C211" s="363"/>
      <c r="D211" s="363"/>
      <c r="E211" s="363"/>
      <c r="F211" s="363"/>
      <c r="G211" s="363"/>
      <c r="H211" s="363"/>
      <c r="I211" s="363"/>
      <c r="J211" s="363"/>
      <c r="K211" s="49"/>
    </row>
    <row r="212" spans="1:11" x14ac:dyDescent="0.2">
      <c r="A212" s="362"/>
      <c r="B212" s="363"/>
      <c r="C212" s="363"/>
      <c r="D212" s="363"/>
      <c r="E212" s="363"/>
      <c r="F212" s="363"/>
      <c r="G212" s="363"/>
      <c r="H212" s="363"/>
      <c r="I212" s="363"/>
      <c r="J212" s="363"/>
      <c r="K212" s="49"/>
    </row>
    <row r="213" spans="1:11" ht="12.75" customHeight="1" thickBot="1" x14ac:dyDescent="0.25">
      <c r="A213" s="364"/>
      <c r="B213" s="365"/>
      <c r="C213" s="365"/>
      <c r="D213" s="365"/>
      <c r="E213" s="365"/>
      <c r="F213" s="365"/>
      <c r="G213" s="365"/>
      <c r="H213" s="365"/>
      <c r="I213" s="365"/>
      <c r="J213" s="365"/>
      <c r="K213" s="115"/>
    </row>
    <row r="214" spans="1:11" ht="3" customHeight="1" x14ac:dyDescent="0.2"/>
    <row r="215" spans="1:11" ht="2.25" customHeight="1" x14ac:dyDescent="0.2"/>
  </sheetData>
  <sheetProtection algorithmName="SHA-512" hashValue="I1RsASJtqK+HfZoJbt/+mStwR9Xf1uPuKwGsx5Xt1RqZdyKTN0jE0tsS759k3fTInyySSQtNrDChAoSgILkj8g==" saltValue="i57GvU/SXsQ1DQjm/u3MqA==" spinCount="100000" sheet="1" objects="1" scenarios="1" selectLockedCells="1"/>
  <mergeCells count="94">
    <mergeCell ref="A207:J213"/>
    <mergeCell ref="B201:B205"/>
    <mergeCell ref="D201:F205"/>
    <mergeCell ref="H201:J205"/>
    <mergeCell ref="B184:B191"/>
    <mergeCell ref="D184:F184"/>
    <mergeCell ref="H184:J184"/>
    <mergeCell ref="D191:E191"/>
    <mergeCell ref="H191:I191"/>
    <mergeCell ref="B193:B197"/>
    <mergeCell ref="D193:F197"/>
    <mergeCell ref="H193:J197"/>
    <mergeCell ref="B199:J199"/>
    <mergeCell ref="D154:F154"/>
    <mergeCell ref="H154:J154"/>
    <mergeCell ref="B160:B173"/>
    <mergeCell ref="B175:B182"/>
    <mergeCell ref="D175:F175"/>
    <mergeCell ref="H175:J175"/>
    <mergeCell ref="D182:E182"/>
    <mergeCell ref="H182:I182"/>
    <mergeCell ref="D156:F156"/>
    <mergeCell ref="H156:J156"/>
    <mergeCell ref="D153:F153"/>
    <mergeCell ref="H153:J153"/>
    <mergeCell ref="D149:F149"/>
    <mergeCell ref="H149:J149"/>
    <mergeCell ref="D139:F139"/>
    <mergeCell ref="H139:J139"/>
    <mergeCell ref="D146:F146"/>
    <mergeCell ref="H146:J146"/>
    <mergeCell ref="D147:F147"/>
    <mergeCell ref="H147:J147"/>
    <mergeCell ref="D150:F150"/>
    <mergeCell ref="H150:J150"/>
    <mergeCell ref="D151:F151"/>
    <mergeCell ref="H151:J151"/>
    <mergeCell ref="D152:F152"/>
    <mergeCell ref="H152:J152"/>
    <mergeCell ref="B141:B142"/>
    <mergeCell ref="D141:F141"/>
    <mergeCell ref="H141:J141"/>
    <mergeCell ref="D142:F142"/>
    <mergeCell ref="H142:J142"/>
    <mergeCell ref="D138:F138"/>
    <mergeCell ref="H138:J138"/>
    <mergeCell ref="F103:F113"/>
    <mergeCell ref="J103:J113"/>
    <mergeCell ref="D116:E116"/>
    <mergeCell ref="H116:I116"/>
    <mergeCell ref="F117:F127"/>
    <mergeCell ref="J117:J127"/>
    <mergeCell ref="D136:F136"/>
    <mergeCell ref="H136:J136"/>
    <mergeCell ref="D137:F137"/>
    <mergeCell ref="H137:J137"/>
    <mergeCell ref="D102:E102"/>
    <mergeCell ref="H102:I102"/>
    <mergeCell ref="F65:F73"/>
    <mergeCell ref="J65:J73"/>
    <mergeCell ref="D76:E76"/>
    <mergeCell ref="H76:I76"/>
    <mergeCell ref="F77:F88"/>
    <mergeCell ref="J77:J88"/>
    <mergeCell ref="D91:E91"/>
    <mergeCell ref="H91:I91"/>
    <mergeCell ref="F92:F99"/>
    <mergeCell ref="J92:J99"/>
    <mergeCell ref="D64:E64"/>
    <mergeCell ref="H64:I64"/>
    <mergeCell ref="F31:F38"/>
    <mergeCell ref="J31:J38"/>
    <mergeCell ref="D41:E41"/>
    <mergeCell ref="H41:I41"/>
    <mergeCell ref="F42:F49"/>
    <mergeCell ref="J42:J49"/>
    <mergeCell ref="D52:E52"/>
    <mergeCell ref="H52:I52"/>
    <mergeCell ref="F53:F61"/>
    <mergeCell ref="J53:J61"/>
    <mergeCell ref="B2:B3"/>
    <mergeCell ref="D2:E3"/>
    <mergeCell ref="F2:F3"/>
    <mergeCell ref="H2:I3"/>
    <mergeCell ref="B12:J12"/>
    <mergeCell ref="J2:J3"/>
    <mergeCell ref="F5:F10"/>
    <mergeCell ref="J5:J10"/>
    <mergeCell ref="J14:J27"/>
    <mergeCell ref="D30:E30"/>
    <mergeCell ref="H30:I30"/>
    <mergeCell ref="D13:E13"/>
    <mergeCell ref="H13:I13"/>
    <mergeCell ref="F14:F27"/>
  </mergeCells>
  <phoneticPr fontId="0" type="noConversion"/>
  <conditionalFormatting sqref="D141 H141">
    <cfRule type="cellIs" dxfId="23" priority="4" stopIfTrue="1" operator="equal">
      <formula>"Mark Contábil Informa:"</formula>
    </cfRule>
    <cfRule type="cellIs" dxfId="22" priority="5" stopIfTrue="1" operator="equal">
      <formula>"Mark Contábil Informa:"</formula>
    </cfRule>
    <cfRule type="cellIs" dxfId="21" priority="6" stopIfTrue="1" operator="equal">
      <formula>"Mark Contábil Informa:"</formula>
    </cfRule>
  </conditionalFormatting>
  <conditionalFormatting sqref="D142 H142">
    <cfRule type="cellIs" dxfId="20" priority="1" stopIfTrue="1" operator="equal">
      <formula>"Atenção - Resultado Mensal Negativo"</formula>
    </cfRule>
    <cfRule type="cellIs" dxfId="19" priority="2" stopIfTrue="1" operator="equal">
      <formula>"Parabéns - Resultado Mensal Positivo"</formula>
    </cfRule>
    <cfRule type="cellIs" dxfId="18" priority="3" stopIfTrue="1" operator="equal">
      <formula>"Nem Positivo nem Negativo - No Limite"</formula>
    </cfRule>
  </conditionalFormatting>
  <conditionalFormatting sqref="D156 H156">
    <cfRule type="cellIs" dxfId="17" priority="13" stopIfTrue="1" operator="equal">
      <formula>"Parabéns - Meta cumprida"</formula>
    </cfRule>
    <cfRule type="cellIs" dxfId="16" priority="14" stopIfTrue="1" operator="equal">
      <formula>"Atenção - Meta não cumprida"</formula>
    </cfRule>
  </conditionalFormatting>
  <printOptions horizontalCentered="1"/>
  <pageMargins left="0.59055118110236227" right="0.39370078740157483" top="0.39370078740157483" bottom="0.39370078740157483" header="0.51181102362204722" footer="0.51181102362204722"/>
  <pageSetup paperSize="9" scale="54" fitToWidth="2" orientation="portrait" verticalDpi="300" r:id="rId1"/>
  <headerFooter alignWithMargins="0"/>
  <rowBreaks count="1" manualBreakCount="1">
    <brk id="100" max="16383" man="1"/>
  </row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F35598-BB83-4376-9AC5-C6FCE7DE6B2B}">
  <dimension ref="A1:K215"/>
  <sheetViews>
    <sheetView showGridLines="0" zoomScale="80" zoomScaleNormal="80" zoomScaleSheetLayoutView="100" workbookViewId="0">
      <pane ySplit="4" topLeftCell="A5" activePane="bottomLeft" state="frozen"/>
      <selection sqref="A1:M1"/>
      <selection pane="bottomLeft"/>
    </sheetView>
  </sheetViews>
  <sheetFormatPr defaultColWidth="0.28515625" defaultRowHeight="12.75" customHeight="1" zeroHeight="1" x14ac:dyDescent="0.2"/>
  <cols>
    <col min="1" max="1" width="0.5703125" style="71" customWidth="1"/>
    <col min="2" max="2" width="52.7109375" style="71" bestFit="1" customWidth="1"/>
    <col min="3" max="3" width="0.7109375" style="71" customWidth="1"/>
    <col min="4" max="4" width="18.7109375" style="71" bestFit="1" customWidth="1"/>
    <col min="5" max="5" width="18.7109375" style="71" customWidth="1"/>
    <col min="6" max="6" width="18" style="71" customWidth="1"/>
    <col min="7" max="7" width="0.7109375" style="71" customWidth="1"/>
    <col min="8" max="8" width="18.7109375" style="71" bestFit="1" customWidth="1"/>
    <col min="9" max="9" width="18.7109375" style="71" customWidth="1"/>
    <col min="10" max="10" width="18" style="71" customWidth="1"/>
    <col min="11" max="11" width="0.7109375" style="71" customWidth="1"/>
    <col min="12" max="255" width="0" style="71" hidden="1" customWidth="1"/>
    <col min="256" max="16384" width="0.28515625" style="71"/>
  </cols>
  <sheetData>
    <row r="1" spans="1:11" ht="3.75" customHeight="1" thickBot="1" x14ac:dyDescent="0.25">
      <c r="A1" s="69"/>
      <c r="B1" s="48"/>
      <c r="C1" s="48"/>
      <c r="D1" s="48"/>
      <c r="E1" s="48"/>
      <c r="F1" s="48"/>
      <c r="G1" s="70"/>
      <c r="H1" s="48"/>
      <c r="I1" s="48"/>
      <c r="J1" s="48"/>
      <c r="K1" s="70"/>
    </row>
    <row r="2" spans="1:11" ht="21.75" customHeight="1" x14ac:dyDescent="0.2">
      <c r="A2" s="72"/>
      <c r="B2" s="352" t="s">
        <v>158</v>
      </c>
      <c r="C2" s="73"/>
      <c r="D2" s="310" t="s">
        <v>89</v>
      </c>
      <c r="E2" s="354"/>
      <c r="F2" s="327"/>
      <c r="G2" s="70"/>
      <c r="H2" s="310" t="s">
        <v>90</v>
      </c>
      <c r="I2" s="354"/>
      <c r="J2" s="327"/>
      <c r="K2" s="74"/>
    </row>
    <row r="3" spans="1:11" ht="19.5" customHeight="1" thickBot="1" x14ac:dyDescent="0.25">
      <c r="A3" s="72"/>
      <c r="B3" s="353"/>
      <c r="C3" s="72"/>
      <c r="D3" s="355"/>
      <c r="E3" s="356"/>
      <c r="F3" s="328"/>
      <c r="G3" s="74"/>
      <c r="H3" s="355"/>
      <c r="I3" s="356"/>
      <c r="J3" s="328"/>
      <c r="K3" s="74"/>
    </row>
    <row r="4" spans="1:11" s="76" customFormat="1" ht="13.5" thickBot="1" x14ac:dyDescent="0.25">
      <c r="A4" s="72"/>
      <c r="B4" s="133" t="s">
        <v>97</v>
      </c>
      <c r="C4" s="72"/>
      <c r="D4" s="134" t="str">
        <f>'Página Inicial'!C6</f>
        <v>Nome Esposa</v>
      </c>
      <c r="E4" s="134" t="str">
        <f>'Página Inicial'!F6</f>
        <v>Nome Esposo</v>
      </c>
      <c r="F4" s="75" t="s">
        <v>1</v>
      </c>
      <c r="G4" s="74"/>
      <c r="H4" s="134" t="str">
        <f>D4</f>
        <v>Nome Esposa</v>
      </c>
      <c r="I4" s="134" t="str">
        <f>E4</f>
        <v>Nome Esposo</v>
      </c>
      <c r="J4" s="135" t="s">
        <v>1</v>
      </c>
      <c r="K4" s="74"/>
    </row>
    <row r="5" spans="1:11" ht="12.75" customHeight="1" x14ac:dyDescent="0.2">
      <c r="A5" s="72"/>
      <c r="B5" s="77" t="s">
        <v>103</v>
      </c>
      <c r="C5" s="72"/>
      <c r="D5" s="78"/>
      <c r="E5" s="79"/>
      <c r="F5" s="329"/>
      <c r="G5" s="74"/>
      <c r="H5" s="78"/>
      <c r="I5" s="79"/>
      <c r="J5" s="329"/>
      <c r="K5" s="74"/>
    </row>
    <row r="6" spans="1:11" x14ac:dyDescent="0.2">
      <c r="A6" s="72"/>
      <c r="B6" s="77" t="s">
        <v>104</v>
      </c>
      <c r="C6" s="72"/>
      <c r="D6" s="80"/>
      <c r="E6" s="79"/>
      <c r="F6" s="330"/>
      <c r="G6" s="74"/>
      <c r="H6" s="80"/>
      <c r="I6" s="79"/>
      <c r="J6" s="330"/>
      <c r="K6" s="74"/>
    </row>
    <row r="7" spans="1:11" x14ac:dyDescent="0.2">
      <c r="A7" s="72"/>
      <c r="B7" s="77" t="s">
        <v>105</v>
      </c>
      <c r="C7" s="72"/>
      <c r="D7" s="80"/>
      <c r="E7" s="81"/>
      <c r="F7" s="330"/>
      <c r="G7" s="74"/>
      <c r="H7" s="80"/>
      <c r="I7" s="81"/>
      <c r="J7" s="330"/>
      <c r="K7" s="74"/>
    </row>
    <row r="8" spans="1:11" x14ac:dyDescent="0.2">
      <c r="A8" s="72"/>
      <c r="B8" s="82"/>
      <c r="C8" s="72"/>
      <c r="D8" s="80"/>
      <c r="E8" s="81"/>
      <c r="F8" s="330"/>
      <c r="G8" s="74"/>
      <c r="H8" s="80"/>
      <c r="I8" s="81"/>
      <c r="J8" s="330"/>
      <c r="K8" s="74"/>
    </row>
    <row r="9" spans="1:11" ht="13.5" thickBot="1" x14ac:dyDescent="0.25">
      <c r="A9" s="72"/>
      <c r="B9" s="82"/>
      <c r="C9" s="72"/>
      <c r="D9" s="83"/>
      <c r="E9" s="84"/>
      <c r="F9" s="330"/>
      <c r="G9" s="74"/>
      <c r="H9" s="83"/>
      <c r="I9" s="84"/>
      <c r="J9" s="330"/>
      <c r="K9" s="74"/>
    </row>
    <row r="10" spans="1:11" ht="13.5" thickBot="1" x14ac:dyDescent="0.25">
      <c r="A10" s="72"/>
      <c r="B10" s="85" t="s">
        <v>2</v>
      </c>
      <c r="C10" s="72"/>
      <c r="D10" s="86"/>
      <c r="E10" s="87"/>
      <c r="F10" s="328"/>
      <c r="G10" s="74"/>
      <c r="H10" s="86"/>
      <c r="I10" s="87"/>
      <c r="J10" s="328"/>
      <c r="K10" s="74"/>
    </row>
    <row r="11" spans="1:11" ht="13.5" thickBot="1" x14ac:dyDescent="0.25">
      <c r="A11" s="72"/>
      <c r="B11" s="136" t="s">
        <v>3</v>
      </c>
      <c r="C11" s="72"/>
      <c r="D11" s="137">
        <f>D5+D6+D7+D8+D9-D10</f>
        <v>0</v>
      </c>
      <c r="E11" s="137">
        <f>E5+E6+E7+E8+E9-E10</f>
        <v>0</v>
      </c>
      <c r="F11" s="138">
        <f>D11+E11</f>
        <v>0</v>
      </c>
      <c r="G11" s="74"/>
      <c r="H11" s="137">
        <f>H5+H6+H7+H8+H9-H10</f>
        <v>0</v>
      </c>
      <c r="I11" s="137">
        <f>I5+I6+I7+I8+I9-I10</f>
        <v>0</v>
      </c>
      <c r="J11" s="138">
        <f>H11+I11</f>
        <v>0</v>
      </c>
      <c r="K11" s="74"/>
    </row>
    <row r="12" spans="1:11" ht="19.5" customHeight="1" thickBot="1" x14ac:dyDescent="0.25">
      <c r="A12" s="72"/>
      <c r="B12" s="357" t="s">
        <v>4</v>
      </c>
      <c r="C12" s="358"/>
      <c r="D12" s="358"/>
      <c r="E12" s="358"/>
      <c r="F12" s="358"/>
      <c r="G12" s="358"/>
      <c r="H12" s="358"/>
      <c r="I12" s="358"/>
      <c r="J12" s="359"/>
      <c r="K12" s="74"/>
    </row>
    <row r="13" spans="1:11" ht="26.25" thickBot="1" x14ac:dyDescent="0.25">
      <c r="A13" s="72"/>
      <c r="B13" s="256" t="s">
        <v>5</v>
      </c>
      <c r="C13" s="69"/>
      <c r="D13" s="314" t="s">
        <v>121</v>
      </c>
      <c r="E13" s="315"/>
      <c r="F13" s="135" t="s">
        <v>6</v>
      </c>
      <c r="G13" s="70"/>
      <c r="H13" s="314" t="s">
        <v>121</v>
      </c>
      <c r="I13" s="315"/>
      <c r="J13" s="135" t="s">
        <v>6</v>
      </c>
      <c r="K13" s="74"/>
    </row>
    <row r="14" spans="1:11" ht="12.75" customHeight="1" x14ac:dyDescent="0.2">
      <c r="A14" s="72"/>
      <c r="B14" s="88" t="s">
        <v>7</v>
      </c>
      <c r="C14" s="89"/>
      <c r="D14" s="90"/>
      <c r="E14" s="79"/>
      <c r="F14" s="304" t="str">
        <f>IF(F28=0,"",F28/F130)</f>
        <v/>
      </c>
      <c r="G14" s="74"/>
      <c r="H14" s="90"/>
      <c r="I14" s="79"/>
      <c r="J14" s="304" t="str">
        <f>IF(J28=0,"",J28/J130)</f>
        <v/>
      </c>
      <c r="K14" s="74"/>
    </row>
    <row r="15" spans="1:11" ht="12.75" customHeight="1" x14ac:dyDescent="0.2">
      <c r="A15" s="72"/>
      <c r="B15" s="77" t="s">
        <v>8</v>
      </c>
      <c r="C15" s="89"/>
      <c r="D15" s="91"/>
      <c r="E15" s="92"/>
      <c r="F15" s="305"/>
      <c r="G15" s="74"/>
      <c r="H15" s="91"/>
      <c r="I15" s="92"/>
      <c r="J15" s="305"/>
      <c r="K15" s="74"/>
    </row>
    <row r="16" spans="1:11" ht="12.75" customHeight="1" x14ac:dyDescent="0.2">
      <c r="A16" s="72"/>
      <c r="B16" s="77" t="s">
        <v>9</v>
      </c>
      <c r="C16" s="89"/>
      <c r="D16" s="90"/>
      <c r="E16" s="79"/>
      <c r="F16" s="305"/>
      <c r="G16" s="74"/>
      <c r="H16" s="90"/>
      <c r="I16" s="79"/>
      <c r="J16" s="305"/>
      <c r="K16" s="74"/>
    </row>
    <row r="17" spans="1:11" ht="12.75" customHeight="1" x14ac:dyDescent="0.2">
      <c r="A17" s="72"/>
      <c r="B17" s="77" t="s">
        <v>10</v>
      </c>
      <c r="C17" s="89"/>
      <c r="D17" s="90"/>
      <c r="E17" s="79"/>
      <c r="F17" s="305"/>
      <c r="G17" s="74"/>
      <c r="H17" s="90"/>
      <c r="I17" s="79"/>
      <c r="J17" s="305"/>
      <c r="K17" s="74"/>
    </row>
    <row r="18" spans="1:11" ht="12.75" customHeight="1" x14ac:dyDescent="0.2">
      <c r="A18" s="72"/>
      <c r="B18" s="77" t="s">
        <v>11</v>
      </c>
      <c r="C18" s="89"/>
      <c r="D18" s="90"/>
      <c r="E18" s="79"/>
      <c r="F18" s="305"/>
      <c r="G18" s="74"/>
      <c r="H18" s="90"/>
      <c r="I18" s="79"/>
      <c r="J18" s="305"/>
      <c r="K18" s="74"/>
    </row>
    <row r="19" spans="1:11" ht="12.75" customHeight="1" x14ac:dyDescent="0.2">
      <c r="A19" s="72"/>
      <c r="B19" s="77" t="s">
        <v>12</v>
      </c>
      <c r="C19" s="89"/>
      <c r="D19" s="90"/>
      <c r="E19" s="79"/>
      <c r="F19" s="305"/>
      <c r="G19" s="74"/>
      <c r="H19" s="90"/>
      <c r="I19" s="79"/>
      <c r="J19" s="305"/>
      <c r="K19" s="74"/>
    </row>
    <row r="20" spans="1:11" ht="12.75" customHeight="1" x14ac:dyDescent="0.2">
      <c r="A20" s="72"/>
      <c r="B20" s="77" t="s">
        <v>13</v>
      </c>
      <c r="C20" s="89"/>
      <c r="D20" s="90"/>
      <c r="E20" s="79"/>
      <c r="F20" s="305"/>
      <c r="G20" s="74"/>
      <c r="H20" s="90"/>
      <c r="I20" s="79"/>
      <c r="J20" s="305"/>
      <c r="K20" s="74"/>
    </row>
    <row r="21" spans="1:11" ht="12.75" customHeight="1" x14ac:dyDescent="0.2">
      <c r="A21" s="72"/>
      <c r="B21" s="77" t="s">
        <v>14</v>
      </c>
      <c r="C21" s="89"/>
      <c r="D21" s="90"/>
      <c r="E21" s="79"/>
      <c r="F21" s="305"/>
      <c r="G21" s="74"/>
      <c r="H21" s="90"/>
      <c r="I21" s="79"/>
      <c r="J21" s="305"/>
      <c r="K21" s="74"/>
    </row>
    <row r="22" spans="1:11" ht="12.75" customHeight="1" x14ac:dyDescent="0.2">
      <c r="A22" s="72"/>
      <c r="B22" s="77" t="s">
        <v>108</v>
      </c>
      <c r="C22" s="89"/>
      <c r="D22" s="90"/>
      <c r="E22" s="93"/>
      <c r="F22" s="305"/>
      <c r="G22" s="74"/>
      <c r="H22" s="90"/>
      <c r="I22" s="93"/>
      <c r="J22" s="305"/>
      <c r="K22" s="74"/>
    </row>
    <row r="23" spans="1:11" ht="12.75" customHeight="1" x14ac:dyDescent="0.2">
      <c r="A23" s="72"/>
      <c r="B23" s="77" t="s">
        <v>15</v>
      </c>
      <c r="C23" s="89"/>
      <c r="D23" s="80"/>
      <c r="E23" s="81"/>
      <c r="F23" s="305"/>
      <c r="G23" s="74"/>
      <c r="H23" s="80"/>
      <c r="I23" s="81"/>
      <c r="J23" s="305"/>
      <c r="K23" s="74"/>
    </row>
    <row r="24" spans="1:11" ht="12.75" customHeight="1" x14ac:dyDescent="0.2">
      <c r="A24" s="72"/>
      <c r="B24" s="77" t="s">
        <v>16</v>
      </c>
      <c r="C24" s="89"/>
      <c r="D24" s="80"/>
      <c r="E24" s="81"/>
      <c r="F24" s="305"/>
      <c r="G24" s="74"/>
      <c r="H24" s="80"/>
      <c r="I24" s="81"/>
      <c r="J24" s="305"/>
      <c r="K24" s="74"/>
    </row>
    <row r="25" spans="1:11" ht="12.75" customHeight="1" x14ac:dyDescent="0.2">
      <c r="A25" s="72"/>
      <c r="B25" s="82"/>
      <c r="C25" s="89"/>
      <c r="D25" s="80"/>
      <c r="E25" s="81"/>
      <c r="F25" s="305"/>
      <c r="G25" s="74"/>
      <c r="H25" s="80"/>
      <c r="I25" s="81"/>
      <c r="J25" s="305"/>
      <c r="K25" s="74"/>
    </row>
    <row r="26" spans="1:11" ht="12.75" customHeight="1" x14ac:dyDescent="0.2">
      <c r="A26" s="72"/>
      <c r="B26" s="82"/>
      <c r="C26" s="89"/>
      <c r="D26" s="80"/>
      <c r="E26" s="81"/>
      <c r="F26" s="305"/>
      <c r="G26" s="74"/>
      <c r="H26" s="80"/>
      <c r="I26" s="81"/>
      <c r="J26" s="305"/>
      <c r="K26" s="74"/>
    </row>
    <row r="27" spans="1:11" ht="12.75" customHeight="1" thickBot="1" x14ac:dyDescent="0.25">
      <c r="A27" s="72"/>
      <c r="B27" s="82"/>
      <c r="C27" s="89"/>
      <c r="D27" s="80"/>
      <c r="E27" s="81"/>
      <c r="F27" s="306"/>
      <c r="G27" s="74"/>
      <c r="H27" s="80"/>
      <c r="I27" s="81"/>
      <c r="J27" s="306"/>
      <c r="K27" s="74"/>
    </row>
    <row r="28" spans="1:11" ht="12.75" customHeight="1" thickBot="1" x14ac:dyDescent="0.25">
      <c r="A28" s="72"/>
      <c r="B28" s="139" t="s">
        <v>17</v>
      </c>
      <c r="C28" s="94"/>
      <c r="D28" s="140">
        <f>SUM(D14:D27)</f>
        <v>0</v>
      </c>
      <c r="E28" s="141">
        <f>SUM(E14:E27)</f>
        <v>0</v>
      </c>
      <c r="F28" s="142">
        <f>D28+E28</f>
        <v>0</v>
      </c>
      <c r="G28" s="95"/>
      <c r="H28" s="140">
        <f>SUM(H14:H27)</f>
        <v>0</v>
      </c>
      <c r="I28" s="141">
        <f>SUM(I14:I27)</f>
        <v>0</v>
      </c>
      <c r="J28" s="142">
        <f>H28+I28</f>
        <v>0</v>
      </c>
      <c r="K28" s="74"/>
    </row>
    <row r="29" spans="1:11" ht="3.75" customHeight="1" thickBot="1" x14ac:dyDescent="0.25">
      <c r="A29" s="72"/>
      <c r="B29" s="50"/>
      <c r="C29" s="51"/>
      <c r="D29" s="52"/>
      <c r="E29" s="52"/>
      <c r="F29" s="52"/>
      <c r="G29" s="4"/>
      <c r="H29" s="52"/>
      <c r="I29" s="52"/>
      <c r="J29" s="53"/>
      <c r="K29" s="74"/>
    </row>
    <row r="30" spans="1:11" ht="26.25" thickBot="1" x14ac:dyDescent="0.25">
      <c r="A30" s="72"/>
      <c r="B30" s="257" t="s">
        <v>18</v>
      </c>
      <c r="C30" s="89"/>
      <c r="D30" s="316" t="s">
        <v>121</v>
      </c>
      <c r="E30" s="317"/>
      <c r="F30" s="143" t="s">
        <v>6</v>
      </c>
      <c r="G30" s="74"/>
      <c r="H30" s="316" t="s">
        <v>121</v>
      </c>
      <c r="I30" s="317"/>
      <c r="J30" s="143" t="s">
        <v>6</v>
      </c>
      <c r="K30" s="74"/>
    </row>
    <row r="31" spans="1:11" ht="12.75" customHeight="1" x14ac:dyDescent="0.2">
      <c r="A31" s="72"/>
      <c r="B31" s="88" t="s">
        <v>112</v>
      </c>
      <c r="C31" s="89"/>
      <c r="D31" s="90"/>
      <c r="E31" s="79"/>
      <c r="F31" s="304" t="str">
        <f>IF(F39=0,"",F39/F130)</f>
        <v/>
      </c>
      <c r="G31" s="74"/>
      <c r="H31" s="90"/>
      <c r="I31" s="79"/>
      <c r="J31" s="304" t="str">
        <f>IF(J39=0,"",J39/J130)</f>
        <v/>
      </c>
      <c r="K31" s="74"/>
    </row>
    <row r="32" spans="1:11" ht="12.75" customHeight="1" x14ac:dyDescent="0.2">
      <c r="A32" s="72"/>
      <c r="B32" s="77" t="s">
        <v>19</v>
      </c>
      <c r="C32" s="89"/>
      <c r="D32" s="90"/>
      <c r="E32" s="79"/>
      <c r="F32" s="305"/>
      <c r="G32" s="74"/>
      <c r="H32" s="90"/>
      <c r="I32" s="79"/>
      <c r="J32" s="305"/>
      <c r="K32" s="74"/>
    </row>
    <row r="33" spans="1:11" ht="12.75" customHeight="1" x14ac:dyDescent="0.2">
      <c r="A33" s="72"/>
      <c r="B33" s="77" t="s">
        <v>20</v>
      </c>
      <c r="C33" s="89"/>
      <c r="D33" s="90"/>
      <c r="E33" s="93"/>
      <c r="F33" s="305"/>
      <c r="G33" s="74"/>
      <c r="H33" s="90"/>
      <c r="I33" s="93"/>
      <c r="J33" s="305"/>
      <c r="K33" s="74"/>
    </row>
    <row r="34" spans="1:11" ht="12.75" customHeight="1" x14ac:dyDescent="0.2">
      <c r="A34" s="72"/>
      <c r="B34" s="77" t="s">
        <v>15</v>
      </c>
      <c r="C34" s="89"/>
      <c r="D34" s="90"/>
      <c r="E34" s="93"/>
      <c r="F34" s="305"/>
      <c r="G34" s="74"/>
      <c r="H34" s="90"/>
      <c r="I34" s="93"/>
      <c r="J34" s="305"/>
      <c r="K34" s="74"/>
    </row>
    <row r="35" spans="1:11" ht="12.75" customHeight="1" x14ac:dyDescent="0.2">
      <c r="A35" s="72"/>
      <c r="B35" s="77" t="s">
        <v>16</v>
      </c>
      <c r="C35" s="89"/>
      <c r="D35" s="80"/>
      <c r="E35" s="81"/>
      <c r="F35" s="305"/>
      <c r="G35" s="74"/>
      <c r="H35" s="80"/>
      <c r="I35" s="81"/>
      <c r="J35" s="305"/>
      <c r="K35" s="74"/>
    </row>
    <row r="36" spans="1:11" ht="12.75" customHeight="1" x14ac:dyDescent="0.2">
      <c r="A36" s="72"/>
      <c r="B36" s="82"/>
      <c r="C36" s="89"/>
      <c r="D36" s="80"/>
      <c r="E36" s="81"/>
      <c r="F36" s="305"/>
      <c r="G36" s="74"/>
      <c r="H36" s="80"/>
      <c r="I36" s="81"/>
      <c r="J36" s="305"/>
      <c r="K36" s="74"/>
    </row>
    <row r="37" spans="1:11" ht="12.75" customHeight="1" x14ac:dyDescent="0.2">
      <c r="A37" s="72"/>
      <c r="B37" s="82"/>
      <c r="C37" s="89"/>
      <c r="D37" s="80"/>
      <c r="E37" s="81"/>
      <c r="F37" s="305"/>
      <c r="G37" s="74"/>
      <c r="H37" s="80"/>
      <c r="I37" s="81"/>
      <c r="J37" s="305"/>
      <c r="K37" s="74"/>
    </row>
    <row r="38" spans="1:11" ht="13.5" customHeight="1" thickBot="1" x14ac:dyDescent="0.25">
      <c r="A38" s="72"/>
      <c r="B38" s="96"/>
      <c r="C38" s="89"/>
      <c r="D38" s="80"/>
      <c r="E38" s="81"/>
      <c r="F38" s="306"/>
      <c r="G38" s="74"/>
      <c r="H38" s="80"/>
      <c r="I38" s="81"/>
      <c r="J38" s="306"/>
      <c r="K38" s="74"/>
    </row>
    <row r="39" spans="1:11" ht="13.5" thickBot="1" x14ac:dyDescent="0.25">
      <c r="A39" s="89"/>
      <c r="B39" s="139" t="s">
        <v>21</v>
      </c>
      <c r="C39" s="59"/>
      <c r="D39" s="144">
        <f>SUM(D31:D38)</f>
        <v>0</v>
      </c>
      <c r="E39" s="144">
        <f>SUM(E31:E38)</f>
        <v>0</v>
      </c>
      <c r="F39" s="144">
        <f>D39+E39</f>
        <v>0</v>
      </c>
      <c r="G39" s="74"/>
      <c r="H39" s="144">
        <f>SUM(H31:H38)</f>
        <v>0</v>
      </c>
      <c r="I39" s="144">
        <f>SUM(I31:I38)</f>
        <v>0</v>
      </c>
      <c r="J39" s="144">
        <f>H39+I39</f>
        <v>0</v>
      </c>
      <c r="K39" s="74"/>
    </row>
    <row r="40" spans="1:11" ht="3.75" customHeight="1" thickBot="1" x14ac:dyDescent="0.25">
      <c r="A40" s="72"/>
      <c r="B40" s="50"/>
      <c r="C40" s="51"/>
      <c r="D40" s="52"/>
      <c r="E40" s="52"/>
      <c r="F40" s="52"/>
      <c r="G40" s="4"/>
      <c r="H40" s="52"/>
      <c r="I40" s="52"/>
      <c r="J40" s="53"/>
      <c r="K40" s="74"/>
    </row>
    <row r="41" spans="1:11" ht="26.25" thickBot="1" x14ac:dyDescent="0.25">
      <c r="A41" s="72"/>
      <c r="B41" s="256" t="s">
        <v>22</v>
      </c>
      <c r="C41" s="69"/>
      <c r="D41" s="314" t="s">
        <v>121</v>
      </c>
      <c r="E41" s="315"/>
      <c r="F41" s="145" t="s">
        <v>6</v>
      </c>
      <c r="G41" s="74"/>
      <c r="H41" s="314" t="s">
        <v>121</v>
      </c>
      <c r="I41" s="315"/>
      <c r="J41" s="145" t="s">
        <v>6</v>
      </c>
      <c r="K41" s="74"/>
    </row>
    <row r="42" spans="1:11" ht="12.75" customHeight="1" x14ac:dyDescent="0.2">
      <c r="A42" s="72"/>
      <c r="B42" s="88" t="s">
        <v>23</v>
      </c>
      <c r="C42" s="89"/>
      <c r="D42" s="90"/>
      <c r="E42" s="79"/>
      <c r="F42" s="304" t="str">
        <f>IF(F50=0,"",F50/F130)</f>
        <v/>
      </c>
      <c r="G42" s="74"/>
      <c r="H42" s="90"/>
      <c r="I42" s="79"/>
      <c r="J42" s="304" t="str">
        <f>IF(J50=0,"",J50/J130)</f>
        <v/>
      </c>
      <c r="K42" s="74"/>
    </row>
    <row r="43" spans="1:11" ht="12.75" customHeight="1" x14ac:dyDescent="0.2">
      <c r="A43" s="72"/>
      <c r="B43" s="77" t="s">
        <v>24</v>
      </c>
      <c r="C43" s="89"/>
      <c r="D43" s="90"/>
      <c r="E43" s="79"/>
      <c r="F43" s="305"/>
      <c r="G43" s="74"/>
      <c r="H43" s="90"/>
      <c r="I43" s="79"/>
      <c r="J43" s="305"/>
      <c r="K43" s="74"/>
    </row>
    <row r="44" spans="1:11" ht="12.75" customHeight="1" x14ac:dyDescent="0.2">
      <c r="A44" s="72"/>
      <c r="B44" s="77" t="s">
        <v>25</v>
      </c>
      <c r="C44" s="89"/>
      <c r="D44" s="90"/>
      <c r="E44" s="79"/>
      <c r="F44" s="305"/>
      <c r="G44" s="74"/>
      <c r="H44" s="90"/>
      <c r="I44" s="79"/>
      <c r="J44" s="305"/>
      <c r="K44" s="74"/>
    </row>
    <row r="45" spans="1:11" ht="12.75" customHeight="1" x14ac:dyDescent="0.2">
      <c r="A45" s="72"/>
      <c r="B45" s="77" t="s">
        <v>15</v>
      </c>
      <c r="C45" s="89"/>
      <c r="D45" s="90"/>
      <c r="E45" s="79"/>
      <c r="F45" s="305"/>
      <c r="G45" s="74"/>
      <c r="H45" s="90"/>
      <c r="I45" s="79"/>
      <c r="J45" s="305"/>
      <c r="K45" s="74"/>
    </row>
    <row r="46" spans="1:11" ht="12.75" customHeight="1" x14ac:dyDescent="0.2">
      <c r="A46" s="72"/>
      <c r="B46" s="77" t="s">
        <v>16</v>
      </c>
      <c r="C46" s="89"/>
      <c r="D46" s="90"/>
      <c r="E46" s="79"/>
      <c r="F46" s="305"/>
      <c r="G46" s="74"/>
      <c r="H46" s="90"/>
      <c r="I46" s="79"/>
      <c r="J46" s="305"/>
      <c r="K46" s="74"/>
    </row>
    <row r="47" spans="1:11" ht="12.75" customHeight="1" x14ac:dyDescent="0.2">
      <c r="A47" s="72"/>
      <c r="B47" s="82"/>
      <c r="C47" s="89"/>
      <c r="D47" s="80"/>
      <c r="E47" s="81"/>
      <c r="F47" s="305"/>
      <c r="G47" s="74"/>
      <c r="H47" s="80"/>
      <c r="I47" s="81"/>
      <c r="J47" s="305"/>
      <c r="K47" s="74"/>
    </row>
    <row r="48" spans="1:11" ht="12.75" customHeight="1" x14ac:dyDescent="0.2">
      <c r="A48" s="72"/>
      <c r="B48" s="82"/>
      <c r="C48" s="89"/>
      <c r="D48" s="80"/>
      <c r="E48" s="81"/>
      <c r="F48" s="305"/>
      <c r="G48" s="74"/>
      <c r="H48" s="80"/>
      <c r="I48" s="81"/>
      <c r="J48" s="305"/>
      <c r="K48" s="74"/>
    </row>
    <row r="49" spans="1:11" ht="13.5" customHeight="1" thickBot="1" x14ac:dyDescent="0.25">
      <c r="A49" s="72"/>
      <c r="B49" s="96"/>
      <c r="C49" s="89"/>
      <c r="D49" s="80"/>
      <c r="E49" s="81"/>
      <c r="F49" s="306"/>
      <c r="G49" s="74"/>
      <c r="H49" s="80"/>
      <c r="I49" s="81"/>
      <c r="J49" s="306"/>
      <c r="K49" s="74"/>
    </row>
    <row r="50" spans="1:11" ht="13.5" thickBot="1" x14ac:dyDescent="0.25">
      <c r="A50" s="72"/>
      <c r="B50" s="146" t="s">
        <v>26</v>
      </c>
      <c r="C50" s="94"/>
      <c r="D50" s="147">
        <f>SUM(D42:D49)</f>
        <v>0</v>
      </c>
      <c r="E50" s="148">
        <f>SUM(E42:E49)</f>
        <v>0</v>
      </c>
      <c r="F50" s="144">
        <f>D50+E50</f>
        <v>0</v>
      </c>
      <c r="G50" s="74"/>
      <c r="H50" s="147">
        <f>SUM(H42:H49)</f>
        <v>0</v>
      </c>
      <c r="I50" s="148">
        <f>SUM(I42:I49)</f>
        <v>0</v>
      </c>
      <c r="J50" s="144">
        <f>H50+I50</f>
        <v>0</v>
      </c>
      <c r="K50" s="74"/>
    </row>
    <row r="51" spans="1:11" ht="3.75" customHeight="1" thickBot="1" x14ac:dyDescent="0.25">
      <c r="A51" s="72"/>
      <c r="B51" s="50"/>
      <c r="C51" s="51"/>
      <c r="D51" s="52"/>
      <c r="E51" s="52"/>
      <c r="F51" s="52"/>
      <c r="G51" s="4"/>
      <c r="H51" s="52"/>
      <c r="I51" s="52"/>
      <c r="J51" s="53"/>
      <c r="K51" s="74"/>
    </row>
    <row r="52" spans="1:11" ht="27" customHeight="1" thickBot="1" x14ac:dyDescent="0.25">
      <c r="A52" s="72"/>
      <c r="B52" s="256" t="s">
        <v>106</v>
      </c>
      <c r="C52" s="69"/>
      <c r="D52" s="314" t="s">
        <v>121</v>
      </c>
      <c r="E52" s="315"/>
      <c r="F52" s="145" t="s">
        <v>6</v>
      </c>
      <c r="G52" s="74"/>
      <c r="H52" s="314" t="s">
        <v>121</v>
      </c>
      <c r="I52" s="315"/>
      <c r="J52" s="145" t="s">
        <v>6</v>
      </c>
      <c r="K52" s="74"/>
    </row>
    <row r="53" spans="1:11" ht="12.75" customHeight="1" x14ac:dyDescent="0.2">
      <c r="A53" s="72"/>
      <c r="B53" s="88" t="s">
        <v>98</v>
      </c>
      <c r="C53" s="89"/>
      <c r="D53" s="90"/>
      <c r="E53" s="79"/>
      <c r="F53" s="304" t="str">
        <f>IF(F62=0,"",F62/F130)</f>
        <v/>
      </c>
      <c r="G53" s="74"/>
      <c r="H53" s="90"/>
      <c r="I53" s="79"/>
      <c r="J53" s="304" t="str">
        <f>IF(J62=0,"",J62/J130)</f>
        <v/>
      </c>
      <c r="K53" s="74"/>
    </row>
    <row r="54" spans="1:11" ht="12.75" customHeight="1" x14ac:dyDescent="0.2">
      <c r="A54" s="72"/>
      <c r="B54" s="77" t="s">
        <v>42</v>
      </c>
      <c r="C54" s="89"/>
      <c r="D54" s="90"/>
      <c r="E54" s="79"/>
      <c r="F54" s="305"/>
      <c r="G54" s="74"/>
      <c r="H54" s="90"/>
      <c r="I54" s="79"/>
      <c r="J54" s="305"/>
      <c r="K54" s="74"/>
    </row>
    <row r="55" spans="1:11" ht="12.75" customHeight="1" x14ac:dyDescent="0.2">
      <c r="A55" s="72"/>
      <c r="B55" s="77" t="s">
        <v>43</v>
      </c>
      <c r="C55" s="89"/>
      <c r="D55" s="90"/>
      <c r="E55" s="79"/>
      <c r="F55" s="305"/>
      <c r="G55" s="74"/>
      <c r="H55" s="90"/>
      <c r="I55" s="79"/>
      <c r="J55" s="305"/>
      <c r="K55" s="74"/>
    </row>
    <row r="56" spans="1:11" ht="12.75" customHeight="1" x14ac:dyDescent="0.2">
      <c r="A56" s="72"/>
      <c r="B56" s="77" t="s">
        <v>111</v>
      </c>
      <c r="C56" s="89"/>
      <c r="D56" s="90"/>
      <c r="E56" s="79"/>
      <c r="F56" s="305"/>
      <c r="G56" s="74"/>
      <c r="H56" s="90"/>
      <c r="I56" s="79"/>
      <c r="J56" s="305"/>
      <c r="K56" s="74"/>
    </row>
    <row r="57" spans="1:11" ht="12.75" customHeight="1" x14ac:dyDescent="0.2">
      <c r="A57" s="72"/>
      <c r="B57" s="77" t="s">
        <v>33</v>
      </c>
      <c r="C57" s="89"/>
      <c r="D57" s="80"/>
      <c r="E57" s="81"/>
      <c r="F57" s="305"/>
      <c r="G57" s="74"/>
      <c r="H57" s="80"/>
      <c r="I57" s="81"/>
      <c r="J57" s="305"/>
      <c r="K57" s="74"/>
    </row>
    <row r="58" spans="1:11" ht="12.75" customHeight="1" x14ac:dyDescent="0.2">
      <c r="A58" s="72"/>
      <c r="B58" s="77" t="s">
        <v>34</v>
      </c>
      <c r="C58" s="89"/>
      <c r="D58" s="80"/>
      <c r="E58" s="81"/>
      <c r="F58" s="305"/>
      <c r="G58" s="74"/>
      <c r="H58" s="80"/>
      <c r="I58" s="81"/>
      <c r="J58" s="305"/>
      <c r="K58" s="74"/>
    </row>
    <row r="59" spans="1:11" ht="12.75" customHeight="1" x14ac:dyDescent="0.2">
      <c r="A59" s="72"/>
      <c r="B59" s="77"/>
      <c r="C59" s="89"/>
      <c r="D59" s="80"/>
      <c r="E59" s="81"/>
      <c r="F59" s="305"/>
      <c r="G59" s="74"/>
      <c r="H59" s="80"/>
      <c r="I59" s="81"/>
      <c r="J59" s="305"/>
      <c r="K59" s="74"/>
    </row>
    <row r="60" spans="1:11" ht="12.75" customHeight="1" x14ac:dyDescent="0.2">
      <c r="A60" s="72"/>
      <c r="B60" s="77"/>
      <c r="C60" s="89"/>
      <c r="D60" s="80"/>
      <c r="E60" s="81"/>
      <c r="F60" s="305"/>
      <c r="G60" s="74"/>
      <c r="H60" s="80"/>
      <c r="I60" s="81"/>
      <c r="J60" s="305"/>
      <c r="K60" s="74"/>
    </row>
    <row r="61" spans="1:11" ht="13.5" customHeight="1" thickBot="1" x14ac:dyDescent="0.25">
      <c r="A61" s="72"/>
      <c r="B61" s="96"/>
      <c r="C61" s="89"/>
      <c r="D61" s="83"/>
      <c r="E61" s="84"/>
      <c r="F61" s="306"/>
      <c r="G61" s="74"/>
      <c r="H61" s="83"/>
      <c r="I61" s="84"/>
      <c r="J61" s="306"/>
      <c r="K61" s="74"/>
    </row>
    <row r="62" spans="1:11" ht="13.5" thickBot="1" x14ac:dyDescent="0.25">
      <c r="A62" s="72"/>
      <c r="B62" s="146" t="s">
        <v>35</v>
      </c>
      <c r="C62" s="94"/>
      <c r="D62" s="147">
        <f>SUM(D53:D61)</f>
        <v>0</v>
      </c>
      <c r="E62" s="149">
        <f>SUM(E53:E61)</f>
        <v>0</v>
      </c>
      <c r="F62" s="150">
        <f>D62+E62</f>
        <v>0</v>
      </c>
      <c r="G62" s="74"/>
      <c r="H62" s="147">
        <f>SUM(H53:H61)</f>
        <v>0</v>
      </c>
      <c r="I62" s="149">
        <f>SUM(I53:I61)</f>
        <v>0</v>
      </c>
      <c r="J62" s="150">
        <f>H62+I62</f>
        <v>0</v>
      </c>
      <c r="K62" s="74"/>
    </row>
    <row r="63" spans="1:11" ht="3.75" customHeight="1" thickBot="1" x14ac:dyDescent="0.25">
      <c r="A63" s="72"/>
      <c r="B63" s="50"/>
      <c r="C63" s="51"/>
      <c r="D63" s="52"/>
      <c r="E63" s="52"/>
      <c r="F63" s="52"/>
      <c r="G63" s="4"/>
      <c r="H63" s="52"/>
      <c r="I63" s="52"/>
      <c r="J63" s="53"/>
      <c r="K63" s="74"/>
    </row>
    <row r="64" spans="1:11" ht="26.25" thickBot="1" x14ac:dyDescent="0.25">
      <c r="A64" s="72"/>
      <c r="B64" s="256" t="s">
        <v>36</v>
      </c>
      <c r="C64" s="69"/>
      <c r="D64" s="314" t="s">
        <v>121</v>
      </c>
      <c r="E64" s="315"/>
      <c r="F64" s="145" t="s">
        <v>6</v>
      </c>
      <c r="G64" s="74"/>
      <c r="H64" s="314" t="s">
        <v>121</v>
      </c>
      <c r="I64" s="315"/>
      <c r="J64" s="145" t="s">
        <v>6</v>
      </c>
      <c r="K64" s="74"/>
    </row>
    <row r="65" spans="1:11" ht="12.75" customHeight="1" x14ac:dyDescent="0.2">
      <c r="A65" s="72"/>
      <c r="B65" s="88" t="s">
        <v>37</v>
      </c>
      <c r="C65" s="89"/>
      <c r="D65" s="90"/>
      <c r="E65" s="79"/>
      <c r="F65" s="304" t="str">
        <f>IF(F74=0,"",F74/F130)</f>
        <v/>
      </c>
      <c r="G65" s="74"/>
      <c r="H65" s="90"/>
      <c r="I65" s="79"/>
      <c r="J65" s="304" t="str">
        <f>IF(J74=0,"",J74/J130)</f>
        <v/>
      </c>
      <c r="K65" s="74"/>
    </row>
    <row r="66" spans="1:11" ht="12.75" customHeight="1" x14ac:dyDescent="0.2">
      <c r="A66" s="72"/>
      <c r="B66" s="77" t="s">
        <v>38</v>
      </c>
      <c r="C66" s="89"/>
      <c r="D66" s="90"/>
      <c r="E66" s="79"/>
      <c r="F66" s="305"/>
      <c r="G66" s="74"/>
      <c r="H66" s="90"/>
      <c r="I66" s="79"/>
      <c r="J66" s="305"/>
      <c r="K66" s="74"/>
    </row>
    <row r="67" spans="1:11" ht="12.75" customHeight="1" x14ac:dyDescent="0.2">
      <c r="A67" s="72"/>
      <c r="B67" s="77" t="s">
        <v>39</v>
      </c>
      <c r="C67" s="89"/>
      <c r="D67" s="90"/>
      <c r="E67" s="79"/>
      <c r="F67" s="305"/>
      <c r="G67" s="74"/>
      <c r="H67" s="90"/>
      <c r="I67" s="79"/>
      <c r="J67" s="305"/>
      <c r="K67" s="74"/>
    </row>
    <row r="68" spans="1:11" ht="12.75" customHeight="1" x14ac:dyDescent="0.2">
      <c r="A68" s="72"/>
      <c r="B68" s="77" t="s">
        <v>40</v>
      </c>
      <c r="C68" s="89"/>
      <c r="D68" s="90"/>
      <c r="E68" s="79"/>
      <c r="F68" s="305"/>
      <c r="G68" s="74"/>
      <c r="H68" s="90"/>
      <c r="I68" s="79"/>
      <c r="J68" s="305"/>
      <c r="K68" s="74"/>
    </row>
    <row r="69" spans="1:11" ht="12.75" customHeight="1" x14ac:dyDescent="0.2">
      <c r="A69" s="72"/>
      <c r="B69" s="77" t="s">
        <v>33</v>
      </c>
      <c r="C69" s="89"/>
      <c r="D69" s="90"/>
      <c r="E69" s="79"/>
      <c r="F69" s="305"/>
      <c r="G69" s="74"/>
      <c r="H69" s="90"/>
      <c r="I69" s="79"/>
      <c r="J69" s="305"/>
      <c r="K69" s="74"/>
    </row>
    <row r="70" spans="1:11" ht="12.75" customHeight="1" x14ac:dyDescent="0.2">
      <c r="A70" s="72"/>
      <c r="B70" s="77" t="s">
        <v>34</v>
      </c>
      <c r="C70" s="89"/>
      <c r="D70" s="90"/>
      <c r="E70" s="79"/>
      <c r="F70" s="305"/>
      <c r="G70" s="74"/>
      <c r="H70" s="90"/>
      <c r="I70" s="79"/>
      <c r="J70" s="305"/>
      <c r="K70" s="74"/>
    </row>
    <row r="71" spans="1:11" ht="12.75" customHeight="1" x14ac:dyDescent="0.2">
      <c r="A71" s="72"/>
      <c r="B71" s="82"/>
      <c r="C71" s="89"/>
      <c r="D71" s="90"/>
      <c r="E71" s="93"/>
      <c r="F71" s="305"/>
      <c r="G71" s="74"/>
      <c r="H71" s="90"/>
      <c r="I71" s="93"/>
      <c r="J71" s="305"/>
      <c r="K71" s="74"/>
    </row>
    <row r="72" spans="1:11" ht="12.75" customHeight="1" x14ac:dyDescent="0.2">
      <c r="A72" s="72"/>
      <c r="B72" s="82"/>
      <c r="C72" s="89"/>
      <c r="D72" s="80"/>
      <c r="E72" s="81"/>
      <c r="F72" s="305"/>
      <c r="G72" s="74"/>
      <c r="H72" s="80"/>
      <c r="I72" s="81"/>
      <c r="J72" s="305"/>
      <c r="K72" s="74"/>
    </row>
    <row r="73" spans="1:11" ht="13.5" customHeight="1" thickBot="1" x14ac:dyDescent="0.25">
      <c r="A73" s="72"/>
      <c r="B73" s="82"/>
      <c r="C73" s="89"/>
      <c r="D73" s="80"/>
      <c r="E73" s="81"/>
      <c r="F73" s="306"/>
      <c r="G73" s="74"/>
      <c r="H73" s="80"/>
      <c r="I73" s="81"/>
      <c r="J73" s="306"/>
      <c r="K73" s="74"/>
    </row>
    <row r="74" spans="1:11" ht="13.5" thickBot="1" x14ac:dyDescent="0.25">
      <c r="A74" s="72"/>
      <c r="B74" s="139" t="s">
        <v>41</v>
      </c>
      <c r="C74" s="94"/>
      <c r="D74" s="147">
        <f>SUM(D65:D73)</f>
        <v>0</v>
      </c>
      <c r="E74" s="148">
        <f>SUM(E65:E73)</f>
        <v>0</v>
      </c>
      <c r="F74" s="144">
        <f>D74+E74</f>
        <v>0</v>
      </c>
      <c r="G74" s="74"/>
      <c r="H74" s="147">
        <f>SUM(H65:H73)</f>
        <v>0</v>
      </c>
      <c r="I74" s="148">
        <f>SUM(I65:I73)</f>
        <v>0</v>
      </c>
      <c r="J74" s="144">
        <f>H74+I74</f>
        <v>0</v>
      </c>
      <c r="K74" s="74"/>
    </row>
    <row r="75" spans="1:11" ht="3.75" customHeight="1" thickBot="1" x14ac:dyDescent="0.25">
      <c r="A75" s="72"/>
      <c r="B75" s="50"/>
      <c r="C75" s="51"/>
      <c r="D75" s="52"/>
      <c r="E75" s="52"/>
      <c r="F75" s="52"/>
      <c r="G75" s="4"/>
      <c r="H75" s="52"/>
      <c r="I75" s="52"/>
      <c r="J75" s="53"/>
      <c r="K75" s="74"/>
    </row>
    <row r="76" spans="1:11" ht="26.25" thickBot="1" x14ac:dyDescent="0.25">
      <c r="A76" s="72"/>
      <c r="B76" s="256" t="s">
        <v>107</v>
      </c>
      <c r="C76" s="69"/>
      <c r="D76" s="314" t="s">
        <v>121</v>
      </c>
      <c r="E76" s="315"/>
      <c r="F76" s="145" t="s">
        <v>6</v>
      </c>
      <c r="G76" s="74"/>
      <c r="H76" s="314" t="s">
        <v>121</v>
      </c>
      <c r="I76" s="315"/>
      <c r="J76" s="145" t="s">
        <v>6</v>
      </c>
      <c r="K76" s="74"/>
    </row>
    <row r="77" spans="1:11" ht="12.75" customHeight="1" x14ac:dyDescent="0.2">
      <c r="A77" s="72"/>
      <c r="B77" s="88" t="s">
        <v>27</v>
      </c>
      <c r="C77" s="89"/>
      <c r="D77" s="90"/>
      <c r="E77" s="79"/>
      <c r="F77" s="304" t="str">
        <f>IF(F89=0,"",F89/F130)</f>
        <v/>
      </c>
      <c r="G77" s="74"/>
      <c r="H77" s="90"/>
      <c r="I77" s="79"/>
      <c r="J77" s="304" t="str">
        <f>IF(J89=0,"",J89/J130)</f>
        <v/>
      </c>
      <c r="K77" s="74"/>
    </row>
    <row r="78" spans="1:11" ht="12.75" customHeight="1" x14ac:dyDescent="0.2">
      <c r="A78" s="72"/>
      <c r="B78" s="77" t="s">
        <v>28</v>
      </c>
      <c r="C78" s="89"/>
      <c r="D78" s="90"/>
      <c r="E78" s="79"/>
      <c r="F78" s="305"/>
      <c r="G78" s="74"/>
      <c r="H78" s="90"/>
      <c r="I78" s="79"/>
      <c r="J78" s="305"/>
      <c r="K78" s="74"/>
    </row>
    <row r="79" spans="1:11" ht="12.75" customHeight="1" x14ac:dyDescent="0.2">
      <c r="A79" s="72"/>
      <c r="B79" s="77" t="s">
        <v>29</v>
      </c>
      <c r="C79" s="89"/>
      <c r="D79" s="90"/>
      <c r="E79" s="79"/>
      <c r="F79" s="305"/>
      <c r="G79" s="74"/>
      <c r="H79" s="90"/>
      <c r="I79" s="79"/>
      <c r="J79" s="305"/>
      <c r="K79" s="74"/>
    </row>
    <row r="80" spans="1:11" ht="12.75" customHeight="1" x14ac:dyDescent="0.2">
      <c r="A80" s="72"/>
      <c r="B80" s="77" t="s">
        <v>30</v>
      </c>
      <c r="C80" s="89"/>
      <c r="D80" s="80"/>
      <c r="E80" s="81"/>
      <c r="F80" s="305"/>
      <c r="G80" s="74"/>
      <c r="H80" s="80"/>
      <c r="I80" s="81"/>
      <c r="J80" s="305"/>
      <c r="K80" s="74"/>
    </row>
    <row r="81" spans="1:11" ht="12.75" customHeight="1" x14ac:dyDescent="0.2">
      <c r="A81" s="72"/>
      <c r="B81" s="77" t="s">
        <v>113</v>
      </c>
      <c r="C81" s="89"/>
      <c r="D81" s="80"/>
      <c r="E81" s="81"/>
      <c r="F81" s="305"/>
      <c r="G81" s="74"/>
      <c r="H81" s="80"/>
      <c r="I81" s="81"/>
      <c r="J81" s="305"/>
      <c r="K81" s="74"/>
    </row>
    <row r="82" spans="1:11" ht="12.75" customHeight="1" x14ac:dyDescent="0.2">
      <c r="A82" s="72"/>
      <c r="B82" s="77" t="s">
        <v>31</v>
      </c>
      <c r="C82" s="89"/>
      <c r="D82" s="80"/>
      <c r="E82" s="81"/>
      <c r="F82" s="305"/>
      <c r="G82" s="74"/>
      <c r="H82" s="80"/>
      <c r="I82" s="81"/>
      <c r="J82" s="305"/>
      <c r="K82" s="74"/>
    </row>
    <row r="83" spans="1:11" ht="12.75" customHeight="1" x14ac:dyDescent="0.2">
      <c r="A83" s="72"/>
      <c r="B83" s="77" t="s">
        <v>32</v>
      </c>
      <c r="C83" s="89"/>
      <c r="D83" s="80"/>
      <c r="E83" s="81"/>
      <c r="F83" s="305"/>
      <c r="G83" s="74"/>
      <c r="H83" s="80"/>
      <c r="I83" s="81"/>
      <c r="J83" s="305"/>
      <c r="K83" s="74"/>
    </row>
    <row r="84" spans="1:11" ht="12.75" customHeight="1" x14ac:dyDescent="0.2">
      <c r="A84" s="72"/>
      <c r="B84" s="77" t="s">
        <v>33</v>
      </c>
      <c r="C84" s="89"/>
      <c r="D84" s="80"/>
      <c r="E84" s="81"/>
      <c r="F84" s="305"/>
      <c r="G84" s="74"/>
      <c r="H84" s="80"/>
      <c r="I84" s="81"/>
      <c r="J84" s="305"/>
      <c r="K84" s="74"/>
    </row>
    <row r="85" spans="1:11" ht="12.75" customHeight="1" x14ac:dyDescent="0.2">
      <c r="A85" s="72"/>
      <c r="B85" s="77" t="s">
        <v>34</v>
      </c>
      <c r="C85" s="89"/>
      <c r="D85" s="80"/>
      <c r="E85" s="81"/>
      <c r="F85" s="305"/>
      <c r="G85" s="74"/>
      <c r="H85" s="80"/>
      <c r="I85" s="81"/>
      <c r="J85" s="305"/>
      <c r="K85" s="74"/>
    </row>
    <row r="86" spans="1:11" ht="12.75" customHeight="1" x14ac:dyDescent="0.2">
      <c r="A86" s="72"/>
      <c r="B86" s="82"/>
      <c r="C86" s="89"/>
      <c r="D86" s="80"/>
      <c r="E86" s="81"/>
      <c r="F86" s="305"/>
      <c r="G86" s="74"/>
      <c r="H86" s="80"/>
      <c r="I86" s="81"/>
      <c r="J86" s="305"/>
      <c r="K86" s="74"/>
    </row>
    <row r="87" spans="1:11" ht="12.75" customHeight="1" x14ac:dyDescent="0.2">
      <c r="A87" s="72"/>
      <c r="B87" s="82"/>
      <c r="C87" s="89"/>
      <c r="D87" s="80"/>
      <c r="E87" s="81"/>
      <c r="F87" s="305"/>
      <c r="G87" s="74"/>
      <c r="H87" s="80"/>
      <c r="I87" s="81"/>
      <c r="J87" s="305"/>
      <c r="K87" s="74"/>
    </row>
    <row r="88" spans="1:11" ht="13.5" customHeight="1" thickBot="1" x14ac:dyDescent="0.25">
      <c r="A88" s="72"/>
      <c r="B88" s="82"/>
      <c r="C88" s="89"/>
      <c r="D88" s="80"/>
      <c r="E88" s="81"/>
      <c r="F88" s="306"/>
      <c r="G88" s="74"/>
      <c r="H88" s="80"/>
      <c r="I88" s="81"/>
      <c r="J88" s="306"/>
      <c r="K88" s="74"/>
    </row>
    <row r="89" spans="1:11" ht="13.5" thickBot="1" x14ac:dyDescent="0.25">
      <c r="A89" s="72"/>
      <c r="B89" s="139" t="s">
        <v>44</v>
      </c>
      <c r="C89" s="94"/>
      <c r="D89" s="147">
        <f>SUM(D77:D88)</f>
        <v>0</v>
      </c>
      <c r="E89" s="148">
        <f>SUM(E77:E88)</f>
        <v>0</v>
      </c>
      <c r="F89" s="144">
        <f>D89+E89</f>
        <v>0</v>
      </c>
      <c r="G89" s="74"/>
      <c r="H89" s="147">
        <f>SUM(H77:H88)</f>
        <v>0</v>
      </c>
      <c r="I89" s="148">
        <f>SUM(I77:I88)</f>
        <v>0</v>
      </c>
      <c r="J89" s="144">
        <f>H89+I89</f>
        <v>0</v>
      </c>
      <c r="K89" s="74"/>
    </row>
    <row r="90" spans="1:11" ht="3.75" customHeight="1" thickBot="1" x14ac:dyDescent="0.25">
      <c r="A90" s="72"/>
      <c r="B90" s="50"/>
      <c r="C90" s="51"/>
      <c r="D90" s="52"/>
      <c r="E90" s="52"/>
      <c r="F90" s="52"/>
      <c r="G90" s="4"/>
      <c r="H90" s="52"/>
      <c r="I90" s="52"/>
      <c r="J90" s="53"/>
      <c r="K90" s="74"/>
    </row>
    <row r="91" spans="1:11" ht="26.25" thickBot="1" x14ac:dyDescent="0.25">
      <c r="A91" s="72"/>
      <c r="B91" s="256" t="s">
        <v>45</v>
      </c>
      <c r="C91" s="69"/>
      <c r="D91" s="314" t="s">
        <v>121</v>
      </c>
      <c r="E91" s="315"/>
      <c r="F91" s="145" t="s">
        <v>6</v>
      </c>
      <c r="G91" s="74"/>
      <c r="H91" s="314" t="s">
        <v>121</v>
      </c>
      <c r="I91" s="315"/>
      <c r="J91" s="145" t="s">
        <v>6</v>
      </c>
      <c r="K91" s="74"/>
    </row>
    <row r="92" spans="1:11" ht="12.75" customHeight="1" x14ac:dyDescent="0.2">
      <c r="A92" s="72"/>
      <c r="B92" s="88" t="s">
        <v>46</v>
      </c>
      <c r="C92" s="89"/>
      <c r="D92" s="91"/>
      <c r="E92" s="92"/>
      <c r="F92" s="304" t="str">
        <f>IF(F100=0,"",F100/F130)</f>
        <v/>
      </c>
      <c r="G92" s="74"/>
      <c r="H92" s="91"/>
      <c r="I92" s="92"/>
      <c r="J92" s="304" t="str">
        <f>IF(J100=0,"",J100/J130)</f>
        <v/>
      </c>
      <c r="K92" s="74"/>
    </row>
    <row r="93" spans="1:11" ht="12.75" customHeight="1" x14ac:dyDescent="0.2">
      <c r="A93" s="72"/>
      <c r="B93" s="77" t="s">
        <v>47</v>
      </c>
      <c r="C93" s="89"/>
      <c r="D93" s="90"/>
      <c r="E93" s="79"/>
      <c r="F93" s="305"/>
      <c r="G93" s="74"/>
      <c r="H93" s="90"/>
      <c r="I93" s="79"/>
      <c r="J93" s="305"/>
      <c r="K93" s="74"/>
    </row>
    <row r="94" spans="1:11" ht="12.75" customHeight="1" x14ac:dyDescent="0.2">
      <c r="A94" s="72"/>
      <c r="B94" s="77" t="s">
        <v>114</v>
      </c>
      <c r="C94" s="89"/>
      <c r="D94" s="90"/>
      <c r="E94" s="79"/>
      <c r="F94" s="305"/>
      <c r="G94" s="74"/>
      <c r="H94" s="90"/>
      <c r="I94" s="79"/>
      <c r="J94" s="305"/>
      <c r="K94" s="74"/>
    </row>
    <row r="95" spans="1:11" ht="12.75" customHeight="1" x14ac:dyDescent="0.2">
      <c r="A95" s="72"/>
      <c r="B95" s="77" t="s">
        <v>33</v>
      </c>
      <c r="C95" s="89"/>
      <c r="D95" s="90"/>
      <c r="E95" s="79"/>
      <c r="F95" s="305"/>
      <c r="G95" s="74"/>
      <c r="H95" s="90"/>
      <c r="I95" s="79"/>
      <c r="J95" s="305"/>
      <c r="K95" s="74"/>
    </row>
    <row r="96" spans="1:11" ht="12.75" customHeight="1" x14ac:dyDescent="0.2">
      <c r="A96" s="72"/>
      <c r="B96" s="77" t="s">
        <v>34</v>
      </c>
      <c r="C96" s="89"/>
      <c r="D96" s="90"/>
      <c r="E96" s="79"/>
      <c r="F96" s="305"/>
      <c r="G96" s="74"/>
      <c r="H96" s="90"/>
      <c r="I96" s="79"/>
      <c r="J96" s="305"/>
      <c r="K96" s="74"/>
    </row>
    <row r="97" spans="1:11" ht="12.75" customHeight="1" x14ac:dyDescent="0.2">
      <c r="A97" s="72"/>
      <c r="B97" s="82"/>
      <c r="C97" s="89"/>
      <c r="D97" s="80"/>
      <c r="E97" s="81"/>
      <c r="F97" s="305"/>
      <c r="G97" s="74"/>
      <c r="H97" s="80"/>
      <c r="I97" s="81"/>
      <c r="J97" s="305"/>
      <c r="K97" s="74"/>
    </row>
    <row r="98" spans="1:11" ht="12.75" customHeight="1" x14ac:dyDescent="0.2">
      <c r="A98" s="72"/>
      <c r="B98" s="82"/>
      <c r="C98" s="89"/>
      <c r="D98" s="80"/>
      <c r="E98" s="81"/>
      <c r="F98" s="305"/>
      <c r="G98" s="74"/>
      <c r="H98" s="80"/>
      <c r="I98" s="81"/>
      <c r="J98" s="305"/>
      <c r="K98" s="74"/>
    </row>
    <row r="99" spans="1:11" ht="13.5" customHeight="1" thickBot="1" x14ac:dyDescent="0.25">
      <c r="A99" s="72"/>
      <c r="B99" s="96"/>
      <c r="C99" s="89"/>
      <c r="D99" s="80"/>
      <c r="E99" s="81"/>
      <c r="F99" s="306"/>
      <c r="G99" s="74"/>
      <c r="H99" s="80"/>
      <c r="I99" s="81"/>
      <c r="J99" s="306"/>
      <c r="K99" s="74"/>
    </row>
    <row r="100" spans="1:11" ht="13.5" thickBot="1" x14ac:dyDescent="0.25">
      <c r="A100" s="72"/>
      <c r="B100" s="146" t="s">
        <v>48</v>
      </c>
      <c r="C100" s="94"/>
      <c r="D100" s="147">
        <f>SUM(D92:D99)</f>
        <v>0</v>
      </c>
      <c r="E100" s="148">
        <f>SUM(E92:E99)</f>
        <v>0</v>
      </c>
      <c r="F100" s="144">
        <f>D100+E100</f>
        <v>0</v>
      </c>
      <c r="G100" s="74"/>
      <c r="H100" s="147">
        <f>SUM(H92:H99)</f>
        <v>0</v>
      </c>
      <c r="I100" s="148">
        <f>SUM(I92:I99)</f>
        <v>0</v>
      </c>
      <c r="J100" s="144">
        <f>H100+I100</f>
        <v>0</v>
      </c>
      <c r="K100" s="74"/>
    </row>
    <row r="101" spans="1:11" ht="3.75" customHeight="1" thickBot="1" x14ac:dyDescent="0.25">
      <c r="A101" s="72"/>
      <c r="B101" s="50"/>
      <c r="C101" s="51"/>
      <c r="D101" s="52"/>
      <c r="E101" s="52"/>
      <c r="F101" s="52"/>
      <c r="G101" s="4"/>
      <c r="H101" s="52"/>
      <c r="I101" s="52"/>
      <c r="J101" s="53"/>
      <c r="K101" s="74"/>
    </row>
    <row r="102" spans="1:11" ht="26.25" thickBot="1" x14ac:dyDescent="0.25">
      <c r="A102" s="72"/>
      <c r="B102" s="256" t="s">
        <v>96</v>
      </c>
      <c r="C102" s="69"/>
      <c r="D102" s="314" t="s">
        <v>121</v>
      </c>
      <c r="E102" s="315"/>
      <c r="F102" s="145" t="s">
        <v>6</v>
      </c>
      <c r="G102" s="74"/>
      <c r="H102" s="314" t="s">
        <v>121</v>
      </c>
      <c r="I102" s="315"/>
      <c r="J102" s="145" t="s">
        <v>6</v>
      </c>
      <c r="K102" s="74"/>
    </row>
    <row r="103" spans="1:11" ht="12.75" customHeight="1" x14ac:dyDescent="0.2">
      <c r="A103" s="72"/>
      <c r="B103" s="88" t="s">
        <v>49</v>
      </c>
      <c r="C103" s="89"/>
      <c r="D103" s="90"/>
      <c r="E103" s="79"/>
      <c r="F103" s="304" t="str">
        <f>IF(F114=0,"",F114/F130)</f>
        <v/>
      </c>
      <c r="G103" s="74"/>
      <c r="H103" s="90"/>
      <c r="I103" s="79"/>
      <c r="J103" s="304" t="str">
        <f>IF(J114=0,"",J114/J130)</f>
        <v/>
      </c>
      <c r="K103" s="74"/>
    </row>
    <row r="104" spans="1:11" ht="12.75" customHeight="1" x14ac:dyDescent="0.2">
      <c r="A104" s="72"/>
      <c r="B104" s="77"/>
      <c r="C104" s="89"/>
      <c r="D104" s="90"/>
      <c r="E104" s="79"/>
      <c r="F104" s="305"/>
      <c r="G104" s="74"/>
      <c r="H104" s="90"/>
      <c r="I104" s="79"/>
      <c r="J104" s="305"/>
      <c r="K104" s="74"/>
    </row>
    <row r="105" spans="1:11" ht="12.75" customHeight="1" x14ac:dyDescent="0.2">
      <c r="A105" s="72"/>
      <c r="B105" s="77"/>
      <c r="C105" s="89"/>
      <c r="D105" s="90"/>
      <c r="E105" s="79"/>
      <c r="F105" s="305"/>
      <c r="G105" s="74"/>
      <c r="H105" s="90"/>
      <c r="I105" s="79"/>
      <c r="J105" s="305"/>
      <c r="K105" s="74"/>
    </row>
    <row r="106" spans="1:11" ht="12.75" customHeight="1" x14ac:dyDescent="0.2">
      <c r="A106" s="72"/>
      <c r="B106" s="77"/>
      <c r="C106" s="89"/>
      <c r="D106" s="90"/>
      <c r="E106" s="79"/>
      <c r="F106" s="305"/>
      <c r="G106" s="74"/>
      <c r="H106" s="90"/>
      <c r="I106" s="79"/>
      <c r="J106" s="305"/>
      <c r="K106" s="74"/>
    </row>
    <row r="107" spans="1:11" ht="12.75" customHeight="1" x14ac:dyDescent="0.2">
      <c r="A107" s="72"/>
      <c r="B107" s="77"/>
      <c r="C107" s="89"/>
      <c r="D107" s="90"/>
      <c r="E107" s="79"/>
      <c r="F107" s="305"/>
      <c r="G107" s="74"/>
      <c r="H107" s="90"/>
      <c r="I107" s="79"/>
      <c r="J107" s="305"/>
      <c r="K107" s="74"/>
    </row>
    <row r="108" spans="1:11" ht="12.75" customHeight="1" x14ac:dyDescent="0.2">
      <c r="A108" s="72"/>
      <c r="B108" s="77"/>
      <c r="C108" s="89"/>
      <c r="D108" s="80"/>
      <c r="E108" s="81"/>
      <c r="F108" s="305"/>
      <c r="G108" s="74"/>
      <c r="H108" s="80"/>
      <c r="I108" s="81"/>
      <c r="J108" s="305"/>
      <c r="K108" s="74"/>
    </row>
    <row r="109" spans="1:11" ht="12.75" customHeight="1" x14ac:dyDescent="0.2">
      <c r="A109" s="72"/>
      <c r="B109" s="77"/>
      <c r="C109" s="89"/>
      <c r="D109" s="80"/>
      <c r="E109" s="81"/>
      <c r="F109" s="305"/>
      <c r="G109" s="74"/>
      <c r="H109" s="80"/>
      <c r="I109" s="81"/>
      <c r="J109" s="305"/>
      <c r="K109" s="74"/>
    </row>
    <row r="110" spans="1:11" ht="12.75" customHeight="1" x14ac:dyDescent="0.2">
      <c r="A110" s="72"/>
      <c r="B110" s="77"/>
      <c r="C110" s="89"/>
      <c r="D110" s="80"/>
      <c r="E110" s="81"/>
      <c r="F110" s="305"/>
      <c r="G110" s="74"/>
      <c r="H110" s="80"/>
      <c r="I110" s="81"/>
      <c r="J110" s="305"/>
      <c r="K110" s="74"/>
    </row>
    <row r="111" spans="1:11" ht="12.75" customHeight="1" x14ac:dyDescent="0.2">
      <c r="A111" s="72"/>
      <c r="B111" s="77"/>
      <c r="C111" s="89"/>
      <c r="D111" s="80"/>
      <c r="E111" s="81"/>
      <c r="F111" s="305"/>
      <c r="G111" s="74"/>
      <c r="H111" s="80"/>
      <c r="I111" s="81"/>
      <c r="J111" s="305"/>
      <c r="K111" s="74"/>
    </row>
    <row r="112" spans="1:11" ht="12.75" customHeight="1" x14ac:dyDescent="0.2">
      <c r="A112" s="72"/>
      <c r="B112" s="77"/>
      <c r="C112" s="89"/>
      <c r="D112" s="80"/>
      <c r="E112" s="81"/>
      <c r="F112" s="305"/>
      <c r="G112" s="74"/>
      <c r="H112" s="80"/>
      <c r="I112" s="81"/>
      <c r="J112" s="305"/>
      <c r="K112" s="74"/>
    </row>
    <row r="113" spans="1:11" ht="13.5" customHeight="1" thickBot="1" x14ac:dyDescent="0.25">
      <c r="A113" s="72"/>
      <c r="B113" s="96"/>
      <c r="C113" s="89"/>
      <c r="D113" s="80"/>
      <c r="E113" s="81"/>
      <c r="F113" s="306"/>
      <c r="G113" s="74"/>
      <c r="H113" s="80"/>
      <c r="I113" s="81"/>
      <c r="J113" s="306"/>
      <c r="K113" s="74"/>
    </row>
    <row r="114" spans="1:11" ht="13.5" thickBot="1" x14ac:dyDescent="0.25">
      <c r="A114" s="72"/>
      <c r="B114" s="139" t="s">
        <v>50</v>
      </c>
      <c r="C114" s="94"/>
      <c r="D114" s="147">
        <f>SUM(D103:D113)</f>
        <v>0</v>
      </c>
      <c r="E114" s="148">
        <f>SUM(E103:E113)</f>
        <v>0</v>
      </c>
      <c r="F114" s="144">
        <f>D114+E114</f>
        <v>0</v>
      </c>
      <c r="G114" s="74"/>
      <c r="H114" s="147">
        <f>SUM(H103:H113)</f>
        <v>0</v>
      </c>
      <c r="I114" s="148">
        <f>SUM(I103:I113)</f>
        <v>0</v>
      </c>
      <c r="J114" s="144">
        <f>H114+I114</f>
        <v>0</v>
      </c>
      <c r="K114" s="74"/>
    </row>
    <row r="115" spans="1:11" ht="3.75" customHeight="1" thickBot="1" x14ac:dyDescent="0.25">
      <c r="A115" s="72"/>
      <c r="B115" s="50"/>
      <c r="C115" s="51"/>
      <c r="D115" s="52"/>
      <c r="E115" s="52"/>
      <c r="F115" s="52"/>
      <c r="G115" s="4"/>
      <c r="H115" s="52"/>
      <c r="I115" s="52"/>
      <c r="J115" s="53"/>
      <c r="K115" s="74"/>
    </row>
    <row r="116" spans="1:11" ht="26.25" thickBot="1" x14ac:dyDescent="0.25">
      <c r="A116" s="72"/>
      <c r="B116" s="256" t="s">
        <v>51</v>
      </c>
      <c r="C116" s="69"/>
      <c r="D116" s="314" t="s">
        <v>121</v>
      </c>
      <c r="E116" s="315"/>
      <c r="F116" s="145" t="s">
        <v>6</v>
      </c>
      <c r="G116" s="74"/>
      <c r="H116" s="314" t="s">
        <v>121</v>
      </c>
      <c r="I116" s="315"/>
      <c r="J116" s="145" t="s">
        <v>6</v>
      </c>
      <c r="K116" s="74"/>
    </row>
    <row r="117" spans="1:11" ht="12.75" customHeight="1" x14ac:dyDescent="0.2">
      <c r="A117" s="72"/>
      <c r="B117" s="88"/>
      <c r="C117" s="89"/>
      <c r="D117" s="80"/>
      <c r="E117" s="81"/>
      <c r="F117" s="304" t="str">
        <f>IF(F128=0,"",F128/F130)</f>
        <v/>
      </c>
      <c r="G117" s="74"/>
      <c r="H117" s="80"/>
      <c r="I117" s="81"/>
      <c r="J117" s="304" t="str">
        <f>IF(J128=0,"",J128/J130)</f>
        <v/>
      </c>
      <c r="K117" s="74"/>
    </row>
    <row r="118" spans="1:11" ht="12.75" customHeight="1" x14ac:dyDescent="0.2">
      <c r="A118" s="72"/>
      <c r="B118" s="77"/>
      <c r="C118" s="89"/>
      <c r="D118" s="80"/>
      <c r="E118" s="81"/>
      <c r="F118" s="305"/>
      <c r="G118" s="74"/>
      <c r="H118" s="80"/>
      <c r="I118" s="81"/>
      <c r="J118" s="305"/>
      <c r="K118" s="74"/>
    </row>
    <row r="119" spans="1:11" ht="12.75" customHeight="1" x14ac:dyDescent="0.2">
      <c r="A119" s="72"/>
      <c r="B119" s="77"/>
      <c r="C119" s="89"/>
      <c r="D119" s="80"/>
      <c r="E119" s="81"/>
      <c r="F119" s="305"/>
      <c r="G119" s="74"/>
      <c r="H119" s="80"/>
      <c r="I119" s="81"/>
      <c r="J119" s="305"/>
      <c r="K119" s="74"/>
    </row>
    <row r="120" spans="1:11" ht="12.75" customHeight="1" x14ac:dyDescent="0.2">
      <c r="A120" s="72"/>
      <c r="B120" s="77"/>
      <c r="C120" s="89"/>
      <c r="D120" s="80"/>
      <c r="E120" s="81"/>
      <c r="F120" s="305"/>
      <c r="G120" s="74"/>
      <c r="H120" s="80"/>
      <c r="I120" s="81"/>
      <c r="J120" s="305"/>
      <c r="K120" s="74"/>
    </row>
    <row r="121" spans="1:11" ht="12.75" customHeight="1" x14ac:dyDescent="0.2">
      <c r="A121" s="72"/>
      <c r="B121" s="77"/>
      <c r="C121" s="89"/>
      <c r="D121" s="80"/>
      <c r="E121" s="81"/>
      <c r="F121" s="305"/>
      <c r="G121" s="74"/>
      <c r="H121" s="80"/>
      <c r="I121" s="81"/>
      <c r="J121" s="305"/>
      <c r="K121" s="74"/>
    </row>
    <row r="122" spans="1:11" ht="12.75" customHeight="1" x14ac:dyDescent="0.2">
      <c r="A122" s="72"/>
      <c r="B122" s="77"/>
      <c r="C122" s="89"/>
      <c r="D122" s="80"/>
      <c r="E122" s="81"/>
      <c r="F122" s="305"/>
      <c r="G122" s="74"/>
      <c r="H122" s="80"/>
      <c r="I122" s="81"/>
      <c r="J122" s="305"/>
      <c r="K122" s="74"/>
    </row>
    <row r="123" spans="1:11" ht="12.75" customHeight="1" x14ac:dyDescent="0.2">
      <c r="A123" s="72"/>
      <c r="B123" s="77"/>
      <c r="C123" s="89"/>
      <c r="D123" s="80"/>
      <c r="E123" s="81"/>
      <c r="F123" s="305"/>
      <c r="G123" s="74"/>
      <c r="H123" s="80"/>
      <c r="I123" s="81"/>
      <c r="J123" s="305"/>
      <c r="K123" s="74"/>
    </row>
    <row r="124" spans="1:11" ht="12.75" customHeight="1" x14ac:dyDescent="0.2">
      <c r="A124" s="72"/>
      <c r="B124" s="77"/>
      <c r="C124" s="89"/>
      <c r="D124" s="80"/>
      <c r="E124" s="81"/>
      <c r="F124" s="305"/>
      <c r="G124" s="74"/>
      <c r="H124" s="80"/>
      <c r="I124" s="81"/>
      <c r="J124" s="305"/>
      <c r="K124" s="74"/>
    </row>
    <row r="125" spans="1:11" ht="12.75" customHeight="1" x14ac:dyDescent="0.2">
      <c r="A125" s="72"/>
      <c r="B125" s="77"/>
      <c r="C125" s="89"/>
      <c r="D125" s="80"/>
      <c r="E125" s="81"/>
      <c r="F125" s="305"/>
      <c r="G125" s="74"/>
      <c r="H125" s="80"/>
      <c r="I125" s="81"/>
      <c r="J125" s="305"/>
      <c r="K125" s="74"/>
    </row>
    <row r="126" spans="1:11" ht="12.75" customHeight="1" x14ac:dyDescent="0.2">
      <c r="A126" s="72"/>
      <c r="B126" s="77"/>
      <c r="C126" s="89"/>
      <c r="D126" s="80"/>
      <c r="E126" s="81"/>
      <c r="F126" s="305"/>
      <c r="G126" s="74"/>
      <c r="H126" s="80"/>
      <c r="I126" s="81"/>
      <c r="J126" s="305"/>
      <c r="K126" s="74"/>
    </row>
    <row r="127" spans="1:11" ht="13.5" customHeight="1" thickBot="1" x14ac:dyDescent="0.25">
      <c r="A127" s="72"/>
      <c r="B127" s="96"/>
      <c r="C127" s="89"/>
      <c r="D127" s="80"/>
      <c r="E127" s="81"/>
      <c r="F127" s="306"/>
      <c r="G127" s="74"/>
      <c r="H127" s="80"/>
      <c r="I127" s="81"/>
      <c r="J127" s="306"/>
      <c r="K127" s="74"/>
    </row>
    <row r="128" spans="1:11" ht="13.5" customHeight="1" thickBot="1" x14ac:dyDescent="0.25">
      <c r="A128" s="72"/>
      <c r="B128" s="139" t="s">
        <v>52</v>
      </c>
      <c r="C128" s="94"/>
      <c r="D128" s="147">
        <f>SUM(D117:D127)</f>
        <v>0</v>
      </c>
      <c r="E128" s="148">
        <f>SUM(E117:E127)</f>
        <v>0</v>
      </c>
      <c r="F128" s="144">
        <f>D128+E128</f>
        <v>0</v>
      </c>
      <c r="G128" s="95"/>
      <c r="H128" s="147">
        <f>SUM(H117:H127)</f>
        <v>0</v>
      </c>
      <c r="I128" s="148">
        <f>SUM(I117:I127)</f>
        <v>0</v>
      </c>
      <c r="J128" s="144">
        <f>H128+I128</f>
        <v>0</v>
      </c>
      <c r="K128" s="72"/>
    </row>
    <row r="129" spans="1:11" ht="3.75" customHeight="1" thickBot="1" x14ac:dyDescent="0.25">
      <c r="A129" s="72"/>
      <c r="B129" s="56"/>
      <c r="C129" s="57"/>
      <c r="D129" s="58"/>
      <c r="E129" s="58"/>
      <c r="F129" s="58"/>
      <c r="G129" s="59"/>
      <c r="H129" s="58"/>
      <c r="I129" s="58"/>
      <c r="J129" s="60"/>
      <c r="K129" s="72"/>
    </row>
    <row r="130" spans="1:11" x14ac:dyDescent="0.2">
      <c r="A130" s="72"/>
      <c r="B130" s="151" t="s">
        <v>53</v>
      </c>
      <c r="C130" s="69"/>
      <c r="D130" s="152">
        <f>D28+D39+D50+D62+D74+D89+D100+D114+D128</f>
        <v>0</v>
      </c>
      <c r="E130" s="153">
        <f>E28+E39+E50+E62+E74+E89+E100+E114+E128</f>
        <v>0</v>
      </c>
      <c r="F130" s="154">
        <f>D130+E130</f>
        <v>0</v>
      </c>
      <c r="G130" s="74"/>
      <c r="H130" s="152">
        <f>H28+H39+H50+H62+H74+H89+H100+H114+H128</f>
        <v>0</v>
      </c>
      <c r="I130" s="153">
        <f>I28+I39+I50+I62+I74+I89+I100+I114+I128</f>
        <v>0</v>
      </c>
      <c r="J130" s="154">
        <f>H130+I130</f>
        <v>0</v>
      </c>
      <c r="K130" s="72"/>
    </row>
    <row r="131" spans="1:11" ht="6" customHeight="1" x14ac:dyDescent="0.2">
      <c r="A131" s="72"/>
      <c r="B131" s="97"/>
      <c r="C131" s="89"/>
      <c r="D131" s="98"/>
      <c r="E131" s="99"/>
      <c r="F131" s="100"/>
      <c r="G131" s="74"/>
      <c r="H131" s="98"/>
      <c r="I131" s="99"/>
      <c r="J131" s="100"/>
      <c r="K131" s="74"/>
    </row>
    <row r="132" spans="1:11" ht="13.5" thickBot="1" x14ac:dyDescent="0.25">
      <c r="A132" s="72"/>
      <c r="B132" s="155" t="s">
        <v>54</v>
      </c>
      <c r="C132" s="94"/>
      <c r="D132" s="156">
        <f>D11-D130</f>
        <v>0</v>
      </c>
      <c r="E132" s="157">
        <f>E11-E130</f>
        <v>0</v>
      </c>
      <c r="F132" s="158">
        <f>D132+E132</f>
        <v>0</v>
      </c>
      <c r="G132" s="95"/>
      <c r="H132" s="156">
        <f>H11-H130</f>
        <v>0</v>
      </c>
      <c r="I132" s="157">
        <f>I11-I130</f>
        <v>0</v>
      </c>
      <c r="J132" s="158">
        <f>H132+I132</f>
        <v>0</v>
      </c>
      <c r="K132" s="74"/>
    </row>
    <row r="133" spans="1:11" ht="3.75" customHeight="1" thickBot="1" x14ac:dyDescent="0.25">
      <c r="A133" s="94"/>
      <c r="B133" s="59"/>
      <c r="C133" s="4"/>
      <c r="D133" s="4"/>
      <c r="E133" s="4"/>
      <c r="F133" s="4"/>
      <c r="G133" s="4"/>
      <c r="H133" s="4"/>
      <c r="I133" s="59"/>
      <c r="J133" s="59"/>
      <c r="K133" s="95"/>
    </row>
    <row r="134" spans="1:11" ht="7.5" customHeight="1" thickBo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7"/>
      <c r="K134" s="7"/>
    </row>
    <row r="135" spans="1:11" ht="3.75" customHeight="1" thickBot="1" x14ac:dyDescent="0.25">
      <c r="A135" s="69"/>
      <c r="B135" s="4"/>
      <c r="C135" s="48"/>
      <c r="D135" s="4"/>
      <c r="E135" s="4"/>
      <c r="F135" s="4"/>
      <c r="G135" s="48"/>
      <c r="H135" s="4"/>
      <c r="I135" s="4"/>
      <c r="J135" s="4"/>
      <c r="K135" s="70"/>
    </row>
    <row r="136" spans="1:11" ht="12.75" customHeight="1" x14ac:dyDescent="0.2">
      <c r="A136" s="89"/>
      <c r="B136" s="159" t="s">
        <v>143</v>
      </c>
      <c r="C136" s="74"/>
      <c r="D136" s="339" t="s">
        <v>146</v>
      </c>
      <c r="E136" s="340"/>
      <c r="F136" s="341"/>
      <c r="G136" s="74"/>
      <c r="H136" s="339" t="s">
        <v>146</v>
      </c>
      <c r="I136" s="340"/>
      <c r="J136" s="341"/>
      <c r="K136" s="74"/>
    </row>
    <row r="137" spans="1:11" ht="12.75" customHeight="1" x14ac:dyDescent="0.2">
      <c r="A137" s="89"/>
      <c r="B137" s="101" t="s">
        <v>109</v>
      </c>
      <c r="C137" s="74"/>
      <c r="D137" s="300" t="str">
        <f>IF((D11+E11)=0,"",D11+E11)</f>
        <v/>
      </c>
      <c r="E137" s="301"/>
      <c r="F137" s="302"/>
      <c r="G137" s="74"/>
      <c r="H137" s="300" t="str">
        <f>IF((H11+I11)=0,"",H11+I11)</f>
        <v/>
      </c>
      <c r="I137" s="301"/>
      <c r="J137" s="302"/>
      <c r="K137" s="74"/>
    </row>
    <row r="138" spans="1:11" ht="12.75" customHeight="1" x14ac:dyDescent="0.2">
      <c r="A138" s="89"/>
      <c r="B138" s="101" t="s">
        <v>55</v>
      </c>
      <c r="C138" s="74"/>
      <c r="D138" s="307" t="str">
        <f>IF((D130+E130)=0,"",D130+E130)</f>
        <v/>
      </c>
      <c r="E138" s="308"/>
      <c r="F138" s="309"/>
      <c r="G138" s="74"/>
      <c r="H138" s="307" t="str">
        <f>IF((H130+I130)=0,"",H130+I130)</f>
        <v/>
      </c>
      <c r="I138" s="308"/>
      <c r="J138" s="309"/>
      <c r="K138" s="74"/>
    </row>
    <row r="139" spans="1:11" ht="13.5" customHeight="1" thickBot="1" x14ac:dyDescent="0.25">
      <c r="A139" s="89"/>
      <c r="B139" s="102" t="s">
        <v>110</v>
      </c>
      <c r="C139" s="74"/>
      <c r="D139" s="342" t="str">
        <f>IF(F11=0,"",(IF(F130=0,"",(D137-D138))))</f>
        <v/>
      </c>
      <c r="E139" s="343"/>
      <c r="F139" s="344"/>
      <c r="G139" s="74"/>
      <c r="H139" s="342" t="str">
        <f>IF(J11=0,"",(IF(J130=0,"",(H137-H138))))</f>
        <v/>
      </c>
      <c r="I139" s="343"/>
      <c r="J139" s="344"/>
      <c r="K139" s="74"/>
    </row>
    <row r="140" spans="1:11" s="2" customFormat="1" ht="9" customHeight="1" thickBot="1" x14ac:dyDescent="0.25">
      <c r="A140" s="72"/>
      <c r="B140" s="54"/>
      <c r="C140" s="74"/>
      <c r="D140" s="3"/>
      <c r="E140" s="1"/>
      <c r="F140" s="5"/>
      <c r="G140" s="74"/>
      <c r="H140" s="3"/>
      <c r="I140" s="1"/>
      <c r="J140" s="5"/>
      <c r="K140" s="74"/>
    </row>
    <row r="141" spans="1:11" s="2" customFormat="1" ht="15.75" x14ac:dyDescent="0.2">
      <c r="A141" s="72"/>
      <c r="B141" s="327" t="s">
        <v>56</v>
      </c>
      <c r="C141" s="74"/>
      <c r="D141" s="345" t="str">
        <f>IF(D139="","",IF(D139&lt;0,"Toma de Conta Informa:",IF(D139=0,"Toma de Conta Informa:","Toma de Conta Informa:")))</f>
        <v/>
      </c>
      <c r="E141" s="346"/>
      <c r="F141" s="347"/>
      <c r="G141" s="74"/>
      <c r="H141" s="345" t="str">
        <f>IF(H139="","",IF(H139&lt;0,"Toma de Conta Informa:",IF(H139=0,"Toma de Conta Informa:","Toma de Conta Informa:")))</f>
        <v/>
      </c>
      <c r="I141" s="346"/>
      <c r="J141" s="347"/>
      <c r="K141" s="74"/>
    </row>
    <row r="142" spans="1:11" s="1" customFormat="1" ht="16.5" thickBot="1" x14ac:dyDescent="0.25">
      <c r="A142" s="72"/>
      <c r="B142" s="351"/>
      <c r="C142" s="74"/>
      <c r="D142" s="333" t="str">
        <f>IF(D139="","",IF(D139&lt;0,"Atenção - Resultado Mensal Negativo",IF(D139=0,"Nem Positivo nem Negativo - No Limite","Parabéns - Resultado Mensal Positivo")))</f>
        <v/>
      </c>
      <c r="E142" s="334"/>
      <c r="F142" s="335"/>
      <c r="G142" s="74"/>
      <c r="H142" s="333" t="str">
        <f>IF(H139="","",IF(H139&lt;0,"Atenção - Resultado Mensal Negativo",IF(H139=0,"Nem Positivo nem Negativo - No Limite","Parabéns - Resultado Mensal Positivo")))</f>
        <v/>
      </c>
      <c r="I142" s="334"/>
      <c r="J142" s="335"/>
      <c r="K142" s="74"/>
    </row>
    <row r="143" spans="1:11" s="2" customFormat="1" ht="3.75" customHeight="1" thickBot="1" x14ac:dyDescent="0.25">
      <c r="A143" s="94"/>
      <c r="B143" s="59"/>
      <c r="C143" s="59"/>
      <c r="D143" s="4"/>
      <c r="E143" s="4"/>
      <c r="F143" s="4"/>
      <c r="G143" s="59"/>
      <c r="H143" s="4"/>
      <c r="I143" s="4"/>
      <c r="J143" s="4"/>
      <c r="K143" s="95"/>
    </row>
    <row r="144" spans="1:11" s="2" customFormat="1" ht="7.5" customHeight="1" thickBot="1" x14ac:dyDescent="0.25">
      <c r="A144" s="103"/>
      <c r="B144" s="1"/>
      <c r="C144" s="1"/>
      <c r="D144" s="1"/>
      <c r="E144" s="1"/>
      <c r="F144" s="7"/>
      <c r="G144" s="7"/>
      <c r="H144" s="7"/>
      <c r="I144" s="1"/>
      <c r="J144" s="1"/>
      <c r="K144" s="103"/>
    </row>
    <row r="145" spans="1:11" s="2" customFormat="1" ht="3.75" customHeight="1" thickBot="1" x14ac:dyDescent="0.25">
      <c r="A145" s="104"/>
      <c r="B145" s="105"/>
      <c r="C145" s="106"/>
      <c r="D145" s="105"/>
      <c r="E145" s="105"/>
      <c r="F145" s="105"/>
      <c r="G145" s="106"/>
      <c r="H145" s="105"/>
      <c r="I145" s="105"/>
      <c r="J145" s="105"/>
      <c r="K145" s="107"/>
    </row>
    <row r="146" spans="1:11" ht="13.5" customHeight="1" thickBot="1" x14ac:dyDescent="0.25">
      <c r="A146" s="89"/>
      <c r="B146" s="160" t="s">
        <v>145</v>
      </c>
      <c r="C146" s="74"/>
      <c r="D146" s="303" t="s">
        <v>57</v>
      </c>
      <c r="E146" s="331"/>
      <c r="F146" s="332"/>
      <c r="G146" s="74"/>
      <c r="H146" s="303" t="s">
        <v>57</v>
      </c>
      <c r="I146" s="331"/>
      <c r="J146" s="332"/>
      <c r="K146" s="74"/>
    </row>
    <row r="147" spans="1:11" s="2" customFormat="1" ht="13.5" customHeight="1" thickBot="1" x14ac:dyDescent="0.25">
      <c r="A147" s="89"/>
      <c r="B147" s="108" t="s">
        <v>58</v>
      </c>
      <c r="C147" s="74"/>
      <c r="D147" s="324">
        <v>0.2</v>
      </c>
      <c r="E147" s="325"/>
      <c r="F147" s="326"/>
      <c r="G147" s="74"/>
      <c r="H147" s="324">
        <v>0.2</v>
      </c>
      <c r="I147" s="325"/>
      <c r="J147" s="326"/>
      <c r="K147" s="74"/>
    </row>
    <row r="148" spans="1:11" s="2" customFormat="1" ht="9" customHeight="1" thickBot="1" x14ac:dyDescent="0.25">
      <c r="A148" s="89"/>
      <c r="B148" s="54"/>
      <c r="C148" s="74"/>
      <c r="D148" s="3"/>
      <c r="E148" s="1"/>
      <c r="F148" s="5"/>
      <c r="G148" s="74"/>
      <c r="H148" s="3"/>
      <c r="I148" s="1"/>
      <c r="J148" s="5"/>
      <c r="K148" s="74"/>
    </row>
    <row r="149" spans="1:11" s="2" customFormat="1" ht="13.5" customHeight="1" thickBot="1" x14ac:dyDescent="0.25">
      <c r="A149" s="89"/>
      <c r="B149" s="161" t="s">
        <v>59</v>
      </c>
      <c r="C149" s="74"/>
      <c r="D149" s="303" t="s">
        <v>60</v>
      </c>
      <c r="E149" s="331"/>
      <c r="F149" s="332"/>
      <c r="G149" s="74"/>
      <c r="H149" s="303" t="s">
        <v>60</v>
      </c>
      <c r="I149" s="331"/>
      <c r="J149" s="332"/>
      <c r="K149" s="74"/>
    </row>
    <row r="150" spans="1:11" ht="12.75" customHeight="1" x14ac:dyDescent="0.2">
      <c r="A150" s="89"/>
      <c r="B150" s="165" t="s">
        <v>94</v>
      </c>
      <c r="C150" s="74"/>
      <c r="D150" s="297">
        <v>0</v>
      </c>
      <c r="E150" s="298"/>
      <c r="F150" s="299"/>
      <c r="G150" s="74"/>
      <c r="H150" s="297">
        <v>0</v>
      </c>
      <c r="I150" s="298"/>
      <c r="J150" s="299"/>
      <c r="K150" s="74"/>
    </row>
    <row r="151" spans="1:11" ht="13.5" customHeight="1" thickBot="1" x14ac:dyDescent="0.25">
      <c r="A151" s="89"/>
      <c r="B151" s="166" t="s">
        <v>95</v>
      </c>
      <c r="C151" s="74"/>
      <c r="D151" s="336">
        <v>0</v>
      </c>
      <c r="E151" s="337"/>
      <c r="F151" s="338"/>
      <c r="G151" s="74"/>
      <c r="H151" s="336">
        <v>0</v>
      </c>
      <c r="I151" s="337"/>
      <c r="J151" s="338"/>
      <c r="K151" s="74"/>
    </row>
    <row r="152" spans="1:11" ht="13.5" customHeight="1" thickBot="1" x14ac:dyDescent="0.25">
      <c r="A152" s="89"/>
      <c r="B152" s="162" t="s">
        <v>61</v>
      </c>
      <c r="C152" s="74"/>
      <c r="D152" s="303">
        <f>D150+D151</f>
        <v>0</v>
      </c>
      <c r="E152" s="295"/>
      <c r="F152" s="296"/>
      <c r="G152" s="74"/>
      <c r="H152" s="303">
        <f>H150+H151</f>
        <v>0</v>
      </c>
      <c r="I152" s="295"/>
      <c r="J152" s="296"/>
      <c r="K152" s="74"/>
    </row>
    <row r="153" spans="1:11" ht="3.75" customHeight="1" thickBot="1" x14ac:dyDescent="0.25">
      <c r="A153" s="89"/>
      <c r="B153" s="54"/>
      <c r="C153" s="74"/>
      <c r="D153" s="321"/>
      <c r="E153" s="322"/>
      <c r="F153" s="323"/>
      <c r="G153" s="74"/>
      <c r="H153" s="321"/>
      <c r="I153" s="322"/>
      <c r="J153" s="323"/>
      <c r="K153" s="74"/>
    </row>
    <row r="154" spans="1:11" ht="13.5" customHeight="1" thickBot="1" x14ac:dyDescent="0.25">
      <c r="A154" s="89"/>
      <c r="B154" s="161" t="s">
        <v>100</v>
      </c>
      <c r="C154" s="74"/>
      <c r="D154" s="294">
        <f>IF(F11&lt;=0,0,IF(D139&lt;0,"Resultado Negativo. Não é possível fazer aplicação. ",ROUND((D152/F11),2)))</f>
        <v>0</v>
      </c>
      <c r="E154" s="295"/>
      <c r="F154" s="296"/>
      <c r="G154" s="74"/>
      <c r="H154" s="294">
        <f>IF(J11&lt;=0,0,IF(H139&lt;0,"Resultado Negativo. Não é possível fazer aplicação. ",ROUND((H152/J11),2)))</f>
        <v>0</v>
      </c>
      <c r="I154" s="295"/>
      <c r="J154" s="296"/>
      <c r="K154" s="74"/>
    </row>
    <row r="155" spans="1:11" ht="9" customHeight="1" x14ac:dyDescent="0.2">
      <c r="A155" s="89"/>
      <c r="B155" s="55"/>
      <c r="C155" s="74"/>
      <c r="D155" s="109"/>
      <c r="E155" s="2"/>
      <c r="F155" s="49"/>
      <c r="G155" s="74"/>
      <c r="H155" s="109"/>
      <c r="I155" s="2"/>
      <c r="J155" s="49"/>
      <c r="K155" s="74"/>
    </row>
    <row r="156" spans="1:11" ht="16.5" customHeight="1" thickBot="1" x14ac:dyDescent="0.25">
      <c r="A156" s="89"/>
      <c r="B156" s="110" t="s">
        <v>62</v>
      </c>
      <c r="C156" s="74"/>
      <c r="D156" s="318" t="str">
        <f>IF(D139&lt;0,"",IF(D152&lt;=0,"",IF(D154&lt;D147,"Atenção - Meta não cumprida","Parabéns - Meta cumprida")))</f>
        <v/>
      </c>
      <c r="E156" s="319"/>
      <c r="F156" s="320"/>
      <c r="G156" s="74"/>
      <c r="H156" s="318" t="str">
        <f>IF(H139&lt;0,"",IF(H152&lt;=0,"",IF(H154&lt;H147,"Atenção - Meta não cumprida","Parabéns - Meta cumprida")))</f>
        <v/>
      </c>
      <c r="I156" s="319"/>
      <c r="J156" s="320"/>
      <c r="K156" s="74"/>
    </row>
    <row r="157" spans="1:11" ht="3.75" customHeight="1" thickBot="1" x14ac:dyDescent="0.25">
      <c r="A157" s="94"/>
      <c r="B157" s="111"/>
      <c r="C157" s="59"/>
      <c r="D157" s="111"/>
      <c r="E157" s="111"/>
      <c r="F157" s="112"/>
      <c r="G157" s="59"/>
      <c r="H157" s="111"/>
      <c r="I157" s="111"/>
      <c r="J157" s="112"/>
      <c r="K157" s="95"/>
    </row>
    <row r="158" spans="1:11" ht="7.5" customHeight="1" thickBot="1" x14ac:dyDescent="0.25">
      <c r="A158" s="103"/>
      <c r="B158" s="6"/>
      <c r="C158" s="7"/>
      <c r="D158" s="6"/>
      <c r="E158" s="6"/>
      <c r="F158" s="6"/>
      <c r="G158" s="7"/>
      <c r="H158" s="6"/>
      <c r="I158" s="6"/>
      <c r="J158" s="6"/>
      <c r="K158" s="103"/>
    </row>
    <row r="159" spans="1:11" ht="3.75" customHeight="1" thickBot="1" x14ac:dyDescent="0.25">
      <c r="A159" s="69"/>
      <c r="B159" s="48"/>
      <c r="C159" s="48"/>
      <c r="D159" s="4"/>
      <c r="E159" s="4"/>
      <c r="F159" s="4"/>
      <c r="G159" s="48"/>
      <c r="H159" s="4"/>
      <c r="I159" s="4"/>
      <c r="J159" s="4"/>
      <c r="K159" s="70"/>
    </row>
    <row r="160" spans="1:11" ht="12.75" customHeight="1" x14ac:dyDescent="0.2">
      <c r="A160" s="72"/>
      <c r="B160" s="366" t="s">
        <v>153</v>
      </c>
      <c r="C160" s="72"/>
      <c r="D160" s="104"/>
      <c r="E160" s="106"/>
      <c r="F160" s="107"/>
      <c r="G160" s="74"/>
      <c r="H160" s="104"/>
      <c r="I160" s="106"/>
      <c r="J160" s="107"/>
      <c r="K160" s="74"/>
    </row>
    <row r="161" spans="1:11" ht="12.75" customHeight="1" x14ac:dyDescent="0.2">
      <c r="A161" s="72"/>
      <c r="B161" s="330"/>
      <c r="C161" s="72"/>
      <c r="D161" s="109"/>
      <c r="E161" s="2"/>
      <c r="F161" s="49"/>
      <c r="G161" s="74"/>
      <c r="H161" s="109"/>
      <c r="I161" s="2"/>
      <c r="J161" s="49"/>
      <c r="K161" s="74"/>
    </row>
    <row r="162" spans="1:11" ht="12.75" customHeight="1" x14ac:dyDescent="0.2">
      <c r="A162" s="72"/>
      <c r="B162" s="330"/>
      <c r="C162" s="72"/>
      <c r="D162" s="109"/>
      <c r="E162" s="2"/>
      <c r="F162" s="49"/>
      <c r="G162" s="74"/>
      <c r="H162" s="109"/>
      <c r="I162" s="2"/>
      <c r="J162" s="49"/>
      <c r="K162" s="74"/>
    </row>
    <row r="163" spans="1:11" ht="12.75" customHeight="1" x14ac:dyDescent="0.2">
      <c r="A163" s="72"/>
      <c r="B163" s="330"/>
      <c r="C163" s="72"/>
      <c r="D163" s="109" t="s">
        <v>5</v>
      </c>
      <c r="E163" s="2">
        <f>F28</f>
        <v>0</v>
      </c>
      <c r="F163" s="49"/>
      <c r="G163" s="74"/>
      <c r="H163" s="109" t="s">
        <v>5</v>
      </c>
      <c r="I163" s="2">
        <f>J28</f>
        <v>0</v>
      </c>
      <c r="J163" s="49"/>
      <c r="K163" s="74"/>
    </row>
    <row r="164" spans="1:11" ht="12.75" customHeight="1" x14ac:dyDescent="0.2">
      <c r="A164" s="72"/>
      <c r="B164" s="330"/>
      <c r="C164" s="72"/>
      <c r="D164" s="109" t="s">
        <v>18</v>
      </c>
      <c r="E164" s="2">
        <f>F39</f>
        <v>0</v>
      </c>
      <c r="F164" s="49"/>
      <c r="G164" s="74"/>
      <c r="H164" s="109" t="s">
        <v>18</v>
      </c>
      <c r="I164" s="2">
        <f>J39</f>
        <v>0</v>
      </c>
      <c r="J164" s="49"/>
      <c r="K164" s="74"/>
    </row>
    <row r="165" spans="1:11" ht="12.75" customHeight="1" x14ac:dyDescent="0.2">
      <c r="A165" s="72"/>
      <c r="B165" s="330"/>
      <c r="C165" s="72"/>
      <c r="D165" s="109" t="s">
        <v>22</v>
      </c>
      <c r="E165" s="2">
        <f>F50</f>
        <v>0</v>
      </c>
      <c r="F165" s="49"/>
      <c r="G165" s="74"/>
      <c r="H165" s="109" t="s">
        <v>22</v>
      </c>
      <c r="I165" s="2">
        <f>J50</f>
        <v>0</v>
      </c>
      <c r="J165" s="49"/>
      <c r="K165" s="74"/>
    </row>
    <row r="166" spans="1:11" ht="12.75" customHeight="1" x14ac:dyDescent="0.2">
      <c r="A166" s="72"/>
      <c r="B166" s="330"/>
      <c r="C166" s="72"/>
      <c r="D166" s="109" t="s">
        <v>106</v>
      </c>
      <c r="E166" s="2">
        <f>F62</f>
        <v>0</v>
      </c>
      <c r="F166" s="49"/>
      <c r="G166" s="74"/>
      <c r="H166" s="109" t="s">
        <v>106</v>
      </c>
      <c r="I166" s="2">
        <f>J62</f>
        <v>0</v>
      </c>
      <c r="J166" s="49"/>
      <c r="K166" s="74"/>
    </row>
    <row r="167" spans="1:11" ht="12.75" customHeight="1" x14ac:dyDescent="0.2">
      <c r="A167" s="72"/>
      <c r="B167" s="330"/>
      <c r="C167" s="72"/>
      <c r="D167" s="109" t="s">
        <v>63</v>
      </c>
      <c r="E167" s="2">
        <f>F74</f>
        <v>0</v>
      </c>
      <c r="F167" s="49"/>
      <c r="G167" s="74"/>
      <c r="H167" s="109" t="s">
        <v>63</v>
      </c>
      <c r="I167" s="2">
        <f>J74</f>
        <v>0</v>
      </c>
      <c r="J167" s="49"/>
      <c r="K167" s="74"/>
    </row>
    <row r="168" spans="1:11" ht="12.75" customHeight="1" x14ac:dyDescent="0.2">
      <c r="A168" s="72"/>
      <c r="B168" s="330"/>
      <c r="C168" s="72"/>
      <c r="D168" s="109" t="s">
        <v>107</v>
      </c>
      <c r="E168" s="2">
        <f>F89</f>
        <v>0</v>
      </c>
      <c r="F168" s="49"/>
      <c r="G168" s="74"/>
      <c r="H168" s="109" t="s">
        <v>107</v>
      </c>
      <c r="I168" s="2">
        <f>J89</f>
        <v>0</v>
      </c>
      <c r="J168" s="49"/>
      <c r="K168" s="74"/>
    </row>
    <row r="169" spans="1:11" ht="12.75" customHeight="1" x14ac:dyDescent="0.2">
      <c r="A169" s="72"/>
      <c r="B169" s="330"/>
      <c r="C169" s="72"/>
      <c r="D169" s="109" t="s">
        <v>45</v>
      </c>
      <c r="E169" s="2">
        <f>F100</f>
        <v>0</v>
      </c>
      <c r="F169" s="49"/>
      <c r="G169" s="74"/>
      <c r="H169" s="109" t="s">
        <v>45</v>
      </c>
      <c r="I169" s="2">
        <f>J100</f>
        <v>0</v>
      </c>
      <c r="J169" s="49"/>
      <c r="K169" s="74"/>
    </row>
    <row r="170" spans="1:11" ht="12.75" customHeight="1" x14ac:dyDescent="0.2">
      <c r="A170" s="72"/>
      <c r="B170" s="330"/>
      <c r="C170" s="72"/>
      <c r="D170" s="109" t="s">
        <v>102</v>
      </c>
      <c r="E170" s="2">
        <f>F114</f>
        <v>0</v>
      </c>
      <c r="F170" s="49"/>
      <c r="G170" s="74"/>
      <c r="H170" s="109" t="s">
        <v>102</v>
      </c>
      <c r="I170" s="2">
        <f>J114</f>
        <v>0</v>
      </c>
      <c r="J170" s="49"/>
      <c r="K170" s="74"/>
    </row>
    <row r="171" spans="1:11" ht="12.75" customHeight="1" x14ac:dyDescent="0.2">
      <c r="A171" s="72"/>
      <c r="B171" s="330"/>
      <c r="C171" s="72"/>
      <c r="D171" s="109" t="s">
        <v>64</v>
      </c>
      <c r="E171" s="2">
        <f>F128</f>
        <v>0</v>
      </c>
      <c r="F171" s="49"/>
      <c r="G171" s="74"/>
      <c r="H171" s="109" t="s">
        <v>64</v>
      </c>
      <c r="I171" s="2">
        <f>J128</f>
        <v>0</v>
      </c>
      <c r="J171" s="49"/>
      <c r="K171" s="74"/>
    </row>
    <row r="172" spans="1:11" ht="12.75" customHeight="1" x14ac:dyDescent="0.2">
      <c r="A172" s="72"/>
      <c r="B172" s="330"/>
      <c r="C172" s="72"/>
      <c r="D172" s="109"/>
      <c r="E172" s="2"/>
      <c r="F172" s="49"/>
      <c r="G172" s="74"/>
      <c r="H172" s="109"/>
      <c r="I172" s="2"/>
      <c r="J172" s="49"/>
      <c r="K172" s="74"/>
    </row>
    <row r="173" spans="1:11" ht="13.5" customHeight="1" thickBot="1" x14ac:dyDescent="0.25">
      <c r="A173" s="72"/>
      <c r="B173" s="328"/>
      <c r="C173" s="72"/>
      <c r="D173" s="113"/>
      <c r="E173" s="114"/>
      <c r="F173" s="115"/>
      <c r="G173" s="74"/>
      <c r="H173" s="113"/>
      <c r="I173" s="114"/>
      <c r="J173" s="114"/>
      <c r="K173" s="72"/>
    </row>
    <row r="174" spans="1:11" ht="3.75" customHeight="1" thickBot="1" x14ac:dyDescent="0.25">
      <c r="A174" s="72"/>
      <c r="B174" s="116"/>
      <c r="C174" s="72"/>
      <c r="D174" s="2"/>
      <c r="E174" s="2"/>
      <c r="F174" s="2"/>
      <c r="G174" s="72"/>
      <c r="H174" s="2"/>
      <c r="I174" s="2"/>
      <c r="J174" s="2"/>
      <c r="K174" s="72"/>
    </row>
    <row r="175" spans="1:11" ht="13.5" customHeight="1" thickBot="1" x14ac:dyDescent="0.25">
      <c r="A175" s="72"/>
      <c r="B175" s="396" t="s">
        <v>144</v>
      </c>
      <c r="C175" s="72"/>
      <c r="D175" s="303" t="s">
        <v>99</v>
      </c>
      <c r="E175" s="295"/>
      <c r="F175" s="296"/>
      <c r="G175" s="74"/>
      <c r="H175" s="303" t="s">
        <v>99</v>
      </c>
      <c r="I175" s="295"/>
      <c r="J175" s="295"/>
      <c r="K175" s="72"/>
    </row>
    <row r="176" spans="1:11" ht="12.75" customHeight="1" x14ac:dyDescent="0.2">
      <c r="A176" s="72"/>
      <c r="B176" s="397"/>
      <c r="C176" s="72"/>
      <c r="D176" s="46">
        <f>'Jul - Ago'!H180</f>
        <v>0</v>
      </c>
      <c r="E176" s="47">
        <f>'Jul - Ago'!I180</f>
        <v>0</v>
      </c>
      <c r="F176" s="119" t="s">
        <v>134</v>
      </c>
      <c r="G176" s="74"/>
      <c r="H176" s="46">
        <f>D180</f>
        <v>0</v>
      </c>
      <c r="I176" s="47">
        <f>E180</f>
        <v>0</v>
      </c>
      <c r="J176" s="120" t="s">
        <v>65</v>
      </c>
      <c r="K176" s="72"/>
    </row>
    <row r="177" spans="1:11" ht="12.75" customHeight="1" x14ac:dyDescent="0.2">
      <c r="A177" s="72"/>
      <c r="B177" s="397"/>
      <c r="C177" s="72"/>
      <c r="D177" s="167">
        <v>0</v>
      </c>
      <c r="E177" s="168">
        <v>0</v>
      </c>
      <c r="F177" s="121" t="s">
        <v>66</v>
      </c>
      <c r="G177" s="74"/>
      <c r="H177" s="167">
        <v>0</v>
      </c>
      <c r="I177" s="168">
        <v>0</v>
      </c>
      <c r="J177" s="122" t="s">
        <v>66</v>
      </c>
      <c r="K177" s="72"/>
    </row>
    <row r="178" spans="1:11" ht="12.75" customHeight="1" x14ac:dyDescent="0.2">
      <c r="A178" s="72"/>
      <c r="B178" s="397"/>
      <c r="C178" s="72"/>
      <c r="D178" s="123">
        <v>0</v>
      </c>
      <c r="E178" s="124">
        <v>0</v>
      </c>
      <c r="F178" s="121" t="s">
        <v>67</v>
      </c>
      <c r="G178" s="74"/>
      <c r="H178" s="123">
        <v>0</v>
      </c>
      <c r="I178" s="124">
        <v>0</v>
      </c>
      <c r="J178" s="122" t="s">
        <v>67</v>
      </c>
      <c r="K178" s="72"/>
    </row>
    <row r="179" spans="1:11" ht="12.75" customHeight="1" x14ac:dyDescent="0.2">
      <c r="A179" s="72"/>
      <c r="B179" s="397"/>
      <c r="C179" s="72"/>
      <c r="D179" s="167">
        <v>0</v>
      </c>
      <c r="E179" s="168">
        <v>0</v>
      </c>
      <c r="F179" s="121" t="s">
        <v>68</v>
      </c>
      <c r="G179" s="74"/>
      <c r="H179" s="167">
        <v>0</v>
      </c>
      <c r="I179" s="168">
        <v>0</v>
      </c>
      <c r="J179" s="122" t="s">
        <v>68</v>
      </c>
      <c r="K179" s="72"/>
    </row>
    <row r="180" spans="1:11" ht="13.5" customHeight="1" thickBot="1" x14ac:dyDescent="0.25">
      <c r="A180" s="72"/>
      <c r="B180" s="397"/>
      <c r="C180" s="72"/>
      <c r="D180" s="125">
        <f>D176+D177-D178+D179</f>
        <v>0</v>
      </c>
      <c r="E180" s="126">
        <f>E176+E177-E178+E179</f>
        <v>0</v>
      </c>
      <c r="F180" s="127" t="s">
        <v>69</v>
      </c>
      <c r="G180" s="74"/>
      <c r="H180" s="125">
        <f>H176+H177-H178+H179</f>
        <v>0</v>
      </c>
      <c r="I180" s="126">
        <f>I176+I177-I178+I179</f>
        <v>0</v>
      </c>
      <c r="J180" s="128" t="s">
        <v>69</v>
      </c>
      <c r="K180" s="72"/>
    </row>
    <row r="181" spans="1:11" ht="7.5" customHeight="1" thickBot="1" x14ac:dyDescent="0.25">
      <c r="A181" s="72"/>
      <c r="B181" s="397"/>
      <c r="C181" s="72"/>
      <c r="D181" s="109"/>
      <c r="E181" s="2"/>
      <c r="F181" s="49"/>
      <c r="G181" s="74"/>
      <c r="H181" s="109"/>
      <c r="I181" s="2"/>
      <c r="J181" s="2"/>
      <c r="K181" s="72"/>
    </row>
    <row r="182" spans="1:11" ht="13.5" customHeight="1" thickBot="1" x14ac:dyDescent="0.25">
      <c r="A182" s="72"/>
      <c r="B182" s="398"/>
      <c r="C182" s="72"/>
      <c r="D182" s="348">
        <f>D180+E180</f>
        <v>0</v>
      </c>
      <c r="E182" s="323"/>
      <c r="F182" s="163" t="s">
        <v>70</v>
      </c>
      <c r="G182" s="72"/>
      <c r="H182" s="348">
        <f>H180+I180</f>
        <v>0</v>
      </c>
      <c r="I182" s="323"/>
      <c r="J182" s="163" t="s">
        <v>70</v>
      </c>
      <c r="K182" s="72"/>
    </row>
    <row r="183" spans="1:11" ht="3.75" customHeight="1" thickBot="1" x14ac:dyDescent="0.25">
      <c r="A183" s="72"/>
      <c r="B183" s="129"/>
      <c r="C183" s="72"/>
      <c r="D183" s="2"/>
      <c r="E183" s="2"/>
      <c r="F183" s="2"/>
      <c r="G183" s="72"/>
      <c r="H183" s="2"/>
      <c r="I183" s="2"/>
      <c r="J183" s="2"/>
      <c r="K183" s="72"/>
    </row>
    <row r="184" spans="1:11" ht="13.5" customHeight="1" thickBot="1" x14ac:dyDescent="0.25">
      <c r="A184" s="72"/>
      <c r="B184" s="393" t="s">
        <v>147</v>
      </c>
      <c r="C184" s="72"/>
      <c r="D184" s="349" t="s">
        <v>149</v>
      </c>
      <c r="E184" s="350"/>
      <c r="F184" s="350"/>
      <c r="G184" s="72"/>
      <c r="H184" s="349" t="s">
        <v>149</v>
      </c>
      <c r="I184" s="350"/>
      <c r="J184" s="350"/>
      <c r="K184" s="72"/>
    </row>
    <row r="185" spans="1:11" ht="12.75" customHeight="1" x14ac:dyDescent="0.2">
      <c r="A185" s="72"/>
      <c r="B185" s="394"/>
      <c r="C185" s="72"/>
      <c r="D185" s="46">
        <f>'Jul - Ago'!H189</f>
        <v>0</v>
      </c>
      <c r="E185" s="47">
        <f>'Jul - Ago'!I189</f>
        <v>0</v>
      </c>
      <c r="F185" s="120" t="s">
        <v>134</v>
      </c>
      <c r="G185" s="72"/>
      <c r="H185" s="46">
        <f>D189</f>
        <v>0</v>
      </c>
      <c r="I185" s="47">
        <f>E189</f>
        <v>0</v>
      </c>
      <c r="J185" s="120" t="s">
        <v>65</v>
      </c>
      <c r="K185" s="72"/>
    </row>
    <row r="186" spans="1:11" ht="12.75" customHeight="1" x14ac:dyDescent="0.2">
      <c r="A186" s="72"/>
      <c r="B186" s="394"/>
      <c r="C186" s="72"/>
      <c r="D186" s="167">
        <v>0</v>
      </c>
      <c r="E186" s="168">
        <v>0</v>
      </c>
      <c r="F186" s="121" t="s">
        <v>66</v>
      </c>
      <c r="G186" s="74"/>
      <c r="H186" s="167">
        <v>0</v>
      </c>
      <c r="I186" s="168">
        <v>0</v>
      </c>
      <c r="J186" s="121" t="s">
        <v>66</v>
      </c>
      <c r="K186" s="74"/>
    </row>
    <row r="187" spans="1:11" ht="12.75" customHeight="1" x14ac:dyDescent="0.2">
      <c r="A187" s="72"/>
      <c r="B187" s="394"/>
      <c r="C187" s="72"/>
      <c r="D187" s="123">
        <v>0</v>
      </c>
      <c r="E187" s="124">
        <v>0</v>
      </c>
      <c r="F187" s="121" t="s">
        <v>67</v>
      </c>
      <c r="G187" s="74"/>
      <c r="H187" s="123">
        <v>0</v>
      </c>
      <c r="I187" s="124">
        <v>0</v>
      </c>
      <c r="J187" s="121" t="s">
        <v>67</v>
      </c>
      <c r="K187" s="72"/>
    </row>
    <row r="188" spans="1:11" ht="12.75" customHeight="1" x14ac:dyDescent="0.2">
      <c r="A188" s="72"/>
      <c r="B188" s="394"/>
      <c r="C188" s="72"/>
      <c r="D188" s="167">
        <v>0</v>
      </c>
      <c r="E188" s="168">
        <v>0</v>
      </c>
      <c r="F188" s="121" t="s">
        <v>68</v>
      </c>
      <c r="G188" s="74"/>
      <c r="H188" s="167">
        <v>0</v>
      </c>
      <c r="I188" s="168">
        <v>0</v>
      </c>
      <c r="J188" s="121" t="s">
        <v>68</v>
      </c>
      <c r="K188" s="72"/>
    </row>
    <row r="189" spans="1:11" ht="13.5" customHeight="1" thickBot="1" x14ac:dyDescent="0.25">
      <c r="A189" s="72"/>
      <c r="B189" s="394"/>
      <c r="C189" s="72"/>
      <c r="D189" s="125">
        <f>D185+D186-D187+D188</f>
        <v>0</v>
      </c>
      <c r="E189" s="126">
        <f>E185+E186-E187+E188</f>
        <v>0</v>
      </c>
      <c r="F189" s="127" t="s">
        <v>69</v>
      </c>
      <c r="G189" s="74"/>
      <c r="H189" s="125">
        <f>H185+H186-H187+H188</f>
        <v>0</v>
      </c>
      <c r="I189" s="126">
        <f>I185+I186-I187+I188</f>
        <v>0</v>
      </c>
      <c r="J189" s="127" t="s">
        <v>69</v>
      </c>
      <c r="K189" s="72"/>
    </row>
    <row r="190" spans="1:11" ht="7.5" customHeight="1" thickBot="1" x14ac:dyDescent="0.25">
      <c r="A190" s="72"/>
      <c r="B190" s="394"/>
      <c r="C190" s="72"/>
      <c r="D190" s="2"/>
      <c r="E190" s="2"/>
      <c r="F190" s="49"/>
      <c r="G190" s="74"/>
      <c r="H190" s="2"/>
      <c r="I190" s="2"/>
      <c r="J190" s="49"/>
      <c r="K190" s="72"/>
    </row>
    <row r="191" spans="1:11" ht="13.5" customHeight="1" thickBot="1" x14ac:dyDescent="0.25">
      <c r="A191" s="72"/>
      <c r="B191" s="395"/>
      <c r="C191" s="72"/>
      <c r="D191" s="348">
        <f>D189+E189</f>
        <v>0</v>
      </c>
      <c r="E191" s="323"/>
      <c r="F191" s="164" t="s">
        <v>70</v>
      </c>
      <c r="G191" s="74"/>
      <c r="H191" s="348">
        <f>H189+I189</f>
        <v>0</v>
      </c>
      <c r="I191" s="323"/>
      <c r="J191" s="164" t="s">
        <v>70</v>
      </c>
      <c r="K191" s="72"/>
    </row>
    <row r="192" spans="1:11" ht="3.75" customHeight="1" thickBot="1" x14ac:dyDescent="0.25">
      <c r="A192" s="72"/>
      <c r="B192" s="130"/>
      <c r="C192" s="48"/>
      <c r="D192" s="2"/>
      <c r="E192" s="2"/>
      <c r="F192" s="106"/>
      <c r="G192" s="48"/>
      <c r="H192" s="2"/>
      <c r="I192" s="2"/>
      <c r="J192" s="107"/>
      <c r="K192" s="72"/>
    </row>
    <row r="193" spans="1:11" ht="12.75" customHeight="1" x14ac:dyDescent="0.2">
      <c r="A193" s="72"/>
      <c r="B193" s="390" t="s">
        <v>152</v>
      </c>
      <c r="C193" s="73"/>
      <c r="D193" s="373"/>
      <c r="E193" s="374"/>
      <c r="F193" s="374"/>
      <c r="G193" s="73"/>
      <c r="H193" s="367" t="s">
        <v>140</v>
      </c>
      <c r="I193" s="367"/>
      <c r="J193" s="368"/>
      <c r="K193" s="72"/>
    </row>
    <row r="194" spans="1:11" ht="12.75" customHeight="1" x14ac:dyDescent="0.2">
      <c r="A194" s="72"/>
      <c r="B194" s="391"/>
      <c r="C194" s="72"/>
      <c r="D194" s="375"/>
      <c r="E194" s="376"/>
      <c r="F194" s="376"/>
      <c r="G194" s="72"/>
      <c r="H194" s="369"/>
      <c r="I194" s="369"/>
      <c r="J194" s="370"/>
      <c r="K194" s="72"/>
    </row>
    <row r="195" spans="1:11" ht="12.75" customHeight="1" x14ac:dyDescent="0.2">
      <c r="A195" s="72"/>
      <c r="B195" s="391"/>
      <c r="C195" s="72"/>
      <c r="D195" s="375"/>
      <c r="E195" s="376"/>
      <c r="F195" s="376"/>
      <c r="G195" s="72"/>
      <c r="H195" s="369"/>
      <c r="I195" s="369"/>
      <c r="J195" s="370"/>
      <c r="K195" s="72"/>
    </row>
    <row r="196" spans="1:11" ht="12.75" customHeight="1" x14ac:dyDescent="0.2">
      <c r="A196" s="72"/>
      <c r="B196" s="391"/>
      <c r="C196" s="72"/>
      <c r="D196" s="375"/>
      <c r="E196" s="376"/>
      <c r="F196" s="376"/>
      <c r="G196" s="72"/>
      <c r="H196" s="369"/>
      <c r="I196" s="369"/>
      <c r="J196" s="370"/>
      <c r="K196" s="72"/>
    </row>
    <row r="197" spans="1:11" ht="30.75" customHeight="1" thickBot="1" x14ac:dyDescent="0.25">
      <c r="A197" s="72"/>
      <c r="B197" s="392"/>
      <c r="C197" s="131"/>
      <c r="D197" s="377"/>
      <c r="E197" s="378"/>
      <c r="F197" s="378"/>
      <c r="G197" s="131"/>
      <c r="H197" s="371"/>
      <c r="I197" s="371"/>
      <c r="J197" s="372"/>
      <c r="K197" s="72"/>
    </row>
    <row r="198" spans="1:11" ht="3.75" customHeight="1" thickBot="1" x14ac:dyDescent="0.25">
      <c r="A198" s="132"/>
      <c r="B198" s="61"/>
      <c r="C198" s="4"/>
      <c r="D198" s="4"/>
      <c r="E198" s="4"/>
      <c r="F198" s="4"/>
      <c r="G198" s="4"/>
      <c r="H198" s="4"/>
      <c r="I198" s="4"/>
      <c r="J198" s="4"/>
      <c r="K198" s="132"/>
    </row>
    <row r="199" spans="1:11" ht="26.25" customHeight="1" thickBot="1" x14ac:dyDescent="0.25">
      <c r="A199" s="72"/>
      <c r="B199" s="379" t="s">
        <v>157</v>
      </c>
      <c r="C199" s="380"/>
      <c r="D199" s="380"/>
      <c r="E199" s="380"/>
      <c r="F199" s="380"/>
      <c r="G199" s="380"/>
      <c r="H199" s="380"/>
      <c r="I199" s="380"/>
      <c r="J199" s="381"/>
      <c r="K199" s="72"/>
    </row>
    <row r="200" spans="1:11" ht="3.75" customHeight="1" thickBot="1" x14ac:dyDescent="0.25">
      <c r="A200" s="132"/>
      <c r="B200" s="61"/>
      <c r="C200" s="4"/>
      <c r="D200" s="4"/>
      <c r="E200" s="4"/>
      <c r="F200" s="4"/>
      <c r="G200" s="4"/>
      <c r="H200" s="4"/>
      <c r="I200" s="4"/>
      <c r="J200" s="4"/>
      <c r="K200" s="132"/>
    </row>
    <row r="201" spans="1:11" ht="12.75" customHeight="1" x14ac:dyDescent="0.2">
      <c r="A201" s="72"/>
      <c r="B201" s="382" t="s">
        <v>71</v>
      </c>
      <c r="C201" s="72"/>
      <c r="D201" s="384"/>
      <c r="E201" s="385"/>
      <c r="F201" s="386"/>
      <c r="G201" s="72"/>
      <c r="H201" s="384"/>
      <c r="I201" s="385"/>
      <c r="J201" s="386"/>
      <c r="K201" s="72"/>
    </row>
    <row r="202" spans="1:11" ht="12.75" customHeight="1" x14ac:dyDescent="0.2">
      <c r="A202" s="72"/>
      <c r="B202" s="382"/>
      <c r="C202" s="72"/>
      <c r="D202" s="384"/>
      <c r="E202" s="385"/>
      <c r="F202" s="386"/>
      <c r="G202" s="72"/>
      <c r="H202" s="384"/>
      <c r="I202" s="385"/>
      <c r="J202" s="386"/>
      <c r="K202" s="72"/>
    </row>
    <row r="203" spans="1:11" ht="12.75" customHeight="1" x14ac:dyDescent="0.2">
      <c r="A203" s="72"/>
      <c r="B203" s="382"/>
      <c r="C203" s="72"/>
      <c r="D203" s="384"/>
      <c r="E203" s="385"/>
      <c r="F203" s="386"/>
      <c r="G203" s="72"/>
      <c r="H203" s="384"/>
      <c r="I203" s="385"/>
      <c r="J203" s="386"/>
      <c r="K203" s="72"/>
    </row>
    <row r="204" spans="1:11" ht="12.75" customHeight="1" x14ac:dyDescent="0.2">
      <c r="A204" s="72"/>
      <c r="B204" s="382"/>
      <c r="C204" s="72"/>
      <c r="D204" s="384"/>
      <c r="E204" s="385"/>
      <c r="F204" s="386"/>
      <c r="G204" s="72"/>
      <c r="H204" s="384"/>
      <c r="I204" s="385"/>
      <c r="J204" s="386"/>
      <c r="K204" s="72"/>
    </row>
    <row r="205" spans="1:11" ht="30.75" customHeight="1" thickBot="1" x14ac:dyDescent="0.25">
      <c r="A205" s="72"/>
      <c r="B205" s="383"/>
      <c r="C205" s="131"/>
      <c r="D205" s="387"/>
      <c r="E205" s="388"/>
      <c r="F205" s="389"/>
      <c r="G205" s="131"/>
      <c r="H205" s="387"/>
      <c r="I205" s="388"/>
      <c r="J205" s="389"/>
      <c r="K205" s="72"/>
    </row>
    <row r="206" spans="1:11" ht="3.75" customHeight="1" thickBot="1" x14ac:dyDescent="0.25">
      <c r="A206" s="94"/>
      <c r="B206" s="59"/>
      <c r="C206" s="59"/>
      <c r="D206" s="59"/>
      <c r="E206" s="59"/>
      <c r="F206" s="59"/>
      <c r="G206" s="59"/>
      <c r="H206" s="59"/>
      <c r="I206" s="59"/>
      <c r="J206" s="95"/>
      <c r="K206" s="131"/>
    </row>
    <row r="207" spans="1:11" ht="16.5" customHeight="1" x14ac:dyDescent="0.2">
      <c r="A207" s="360"/>
      <c r="B207" s="361"/>
      <c r="C207" s="361"/>
      <c r="D207" s="361"/>
      <c r="E207" s="361"/>
      <c r="F207" s="361"/>
      <c r="G207" s="361"/>
      <c r="H207" s="361"/>
      <c r="I207" s="361"/>
      <c r="J207" s="361"/>
      <c r="K207" s="107"/>
    </row>
    <row r="208" spans="1:11" ht="16.5" customHeight="1" x14ac:dyDescent="0.2">
      <c r="A208" s="362"/>
      <c r="B208" s="363"/>
      <c r="C208" s="363"/>
      <c r="D208" s="363"/>
      <c r="E208" s="363"/>
      <c r="F208" s="363"/>
      <c r="G208" s="363"/>
      <c r="H208" s="363"/>
      <c r="I208" s="363"/>
      <c r="J208" s="363"/>
      <c r="K208" s="49"/>
    </row>
    <row r="209" spans="1:11" ht="15.75" customHeight="1" x14ac:dyDescent="0.2">
      <c r="A209" s="362"/>
      <c r="B209" s="363"/>
      <c r="C209" s="363"/>
      <c r="D209" s="363"/>
      <c r="E209" s="363"/>
      <c r="F209" s="363"/>
      <c r="G209" s="363"/>
      <c r="H209" s="363"/>
      <c r="I209" s="363"/>
      <c r="J209" s="363"/>
      <c r="K209" s="49"/>
    </row>
    <row r="210" spans="1:11" ht="6" hidden="1" customHeight="1" x14ac:dyDescent="0.2">
      <c r="A210" s="362"/>
      <c r="B210" s="363"/>
      <c r="C210" s="363"/>
      <c r="D210" s="363"/>
      <c r="E210" s="363"/>
      <c r="F210" s="363"/>
      <c r="G210" s="363"/>
      <c r="H210" s="363"/>
      <c r="I210" s="363"/>
      <c r="J210" s="363"/>
      <c r="K210" s="49"/>
    </row>
    <row r="211" spans="1:11" x14ac:dyDescent="0.2">
      <c r="A211" s="362"/>
      <c r="B211" s="363"/>
      <c r="C211" s="363"/>
      <c r="D211" s="363"/>
      <c r="E211" s="363"/>
      <c r="F211" s="363"/>
      <c r="G211" s="363"/>
      <c r="H211" s="363"/>
      <c r="I211" s="363"/>
      <c r="J211" s="363"/>
      <c r="K211" s="49"/>
    </row>
    <row r="212" spans="1:11" x14ac:dyDescent="0.2">
      <c r="A212" s="362"/>
      <c r="B212" s="363"/>
      <c r="C212" s="363"/>
      <c r="D212" s="363"/>
      <c r="E212" s="363"/>
      <c r="F212" s="363"/>
      <c r="G212" s="363"/>
      <c r="H212" s="363"/>
      <c r="I212" s="363"/>
      <c r="J212" s="363"/>
      <c r="K212" s="49"/>
    </row>
    <row r="213" spans="1:11" ht="12.75" customHeight="1" thickBot="1" x14ac:dyDescent="0.25">
      <c r="A213" s="364"/>
      <c r="B213" s="365"/>
      <c r="C213" s="365"/>
      <c r="D213" s="365"/>
      <c r="E213" s="365"/>
      <c r="F213" s="365"/>
      <c r="G213" s="365"/>
      <c r="H213" s="365"/>
      <c r="I213" s="365"/>
      <c r="J213" s="365"/>
      <c r="K213" s="115"/>
    </row>
    <row r="214" spans="1:11" ht="3" customHeight="1" x14ac:dyDescent="0.2"/>
    <row r="215" spans="1:11" ht="2.25" customHeight="1" x14ac:dyDescent="0.2"/>
  </sheetData>
  <sheetProtection algorithmName="SHA-512" hashValue="jnnyCbCuIKegxT/VXOdQ4w10XjZZK6kCB/NVR8Ia8JjloNr/uYwUJFjJlcoAkCeWkRx6pzGsHcxIDQ3wDcYqqA==" saltValue="SppbohtMSa2eMhL1anofVg==" spinCount="100000" sheet="1" objects="1" scenarios="1" selectLockedCells="1"/>
  <mergeCells count="94">
    <mergeCell ref="A207:J213"/>
    <mergeCell ref="B201:B205"/>
    <mergeCell ref="D201:F205"/>
    <mergeCell ref="H201:J205"/>
    <mergeCell ref="B184:B191"/>
    <mergeCell ref="D184:F184"/>
    <mergeCell ref="H184:J184"/>
    <mergeCell ref="D191:E191"/>
    <mergeCell ref="H191:I191"/>
    <mergeCell ref="B193:B197"/>
    <mergeCell ref="D193:F197"/>
    <mergeCell ref="H193:J197"/>
    <mergeCell ref="B199:J199"/>
    <mergeCell ref="D154:F154"/>
    <mergeCell ref="H154:J154"/>
    <mergeCell ref="B160:B173"/>
    <mergeCell ref="B175:B182"/>
    <mergeCell ref="D175:F175"/>
    <mergeCell ref="H175:J175"/>
    <mergeCell ref="D182:E182"/>
    <mergeCell ref="H182:I182"/>
    <mergeCell ref="D156:F156"/>
    <mergeCell ref="H156:J156"/>
    <mergeCell ref="D153:F153"/>
    <mergeCell ref="H153:J153"/>
    <mergeCell ref="D149:F149"/>
    <mergeCell ref="H149:J149"/>
    <mergeCell ref="D139:F139"/>
    <mergeCell ref="H139:J139"/>
    <mergeCell ref="D146:F146"/>
    <mergeCell ref="H146:J146"/>
    <mergeCell ref="D147:F147"/>
    <mergeCell ref="H147:J147"/>
    <mergeCell ref="D150:F150"/>
    <mergeCell ref="H150:J150"/>
    <mergeCell ref="D151:F151"/>
    <mergeCell ref="H151:J151"/>
    <mergeCell ref="D152:F152"/>
    <mergeCell ref="H152:J152"/>
    <mergeCell ref="B141:B142"/>
    <mergeCell ref="D141:F141"/>
    <mergeCell ref="H141:J141"/>
    <mergeCell ref="D142:F142"/>
    <mergeCell ref="H142:J142"/>
    <mergeCell ref="D138:F138"/>
    <mergeCell ref="H138:J138"/>
    <mergeCell ref="F103:F113"/>
    <mergeCell ref="J103:J113"/>
    <mergeCell ref="D116:E116"/>
    <mergeCell ref="H116:I116"/>
    <mergeCell ref="F117:F127"/>
    <mergeCell ref="J117:J127"/>
    <mergeCell ref="D136:F136"/>
    <mergeCell ref="H136:J136"/>
    <mergeCell ref="D137:F137"/>
    <mergeCell ref="H137:J137"/>
    <mergeCell ref="D102:E102"/>
    <mergeCell ref="H102:I102"/>
    <mergeCell ref="F65:F73"/>
    <mergeCell ref="J65:J73"/>
    <mergeCell ref="D76:E76"/>
    <mergeCell ref="H76:I76"/>
    <mergeCell ref="F77:F88"/>
    <mergeCell ref="J77:J88"/>
    <mergeCell ref="D91:E91"/>
    <mergeCell ref="H91:I91"/>
    <mergeCell ref="F92:F99"/>
    <mergeCell ref="J92:J99"/>
    <mergeCell ref="D64:E64"/>
    <mergeCell ref="H64:I64"/>
    <mergeCell ref="F31:F38"/>
    <mergeCell ref="J31:J38"/>
    <mergeCell ref="D41:E41"/>
    <mergeCell ref="H41:I41"/>
    <mergeCell ref="F42:F49"/>
    <mergeCell ref="J42:J49"/>
    <mergeCell ref="D52:E52"/>
    <mergeCell ref="H52:I52"/>
    <mergeCell ref="F53:F61"/>
    <mergeCell ref="J53:J61"/>
    <mergeCell ref="B2:B3"/>
    <mergeCell ref="D2:E3"/>
    <mergeCell ref="F2:F3"/>
    <mergeCell ref="H2:I3"/>
    <mergeCell ref="B12:J12"/>
    <mergeCell ref="J2:J3"/>
    <mergeCell ref="F5:F10"/>
    <mergeCell ref="J5:J10"/>
    <mergeCell ref="J14:J27"/>
    <mergeCell ref="D30:E30"/>
    <mergeCell ref="H30:I30"/>
    <mergeCell ref="D13:E13"/>
    <mergeCell ref="H13:I13"/>
    <mergeCell ref="F14:F27"/>
  </mergeCells>
  <phoneticPr fontId="0" type="noConversion"/>
  <conditionalFormatting sqref="D141 H141">
    <cfRule type="cellIs" dxfId="15" priority="4" stopIfTrue="1" operator="equal">
      <formula>"Mark Contábil Informa:"</formula>
    </cfRule>
    <cfRule type="cellIs" dxfId="14" priority="5" stopIfTrue="1" operator="equal">
      <formula>"Mark Contábil Informa:"</formula>
    </cfRule>
    <cfRule type="cellIs" dxfId="13" priority="6" stopIfTrue="1" operator="equal">
      <formula>"Mark Contábil Informa:"</formula>
    </cfRule>
  </conditionalFormatting>
  <conditionalFormatting sqref="D142 H142">
    <cfRule type="cellIs" dxfId="12" priority="1" stopIfTrue="1" operator="equal">
      <formula>"Atenção - Resultado Mensal Negativo"</formula>
    </cfRule>
    <cfRule type="cellIs" dxfId="11" priority="2" stopIfTrue="1" operator="equal">
      <formula>"Parabéns - Resultado Mensal Positivo"</formula>
    </cfRule>
    <cfRule type="cellIs" dxfId="10" priority="3" stopIfTrue="1" operator="equal">
      <formula>"Nem Positivo nem Negativo - No Limite"</formula>
    </cfRule>
  </conditionalFormatting>
  <conditionalFormatting sqref="D156 H156">
    <cfRule type="cellIs" dxfId="9" priority="13" stopIfTrue="1" operator="equal">
      <formula>"Parabéns - Meta cumprida"</formula>
    </cfRule>
    <cfRule type="cellIs" dxfId="8" priority="14" stopIfTrue="1" operator="equal">
      <formula>"Atenção - Meta não cumprida"</formula>
    </cfRule>
  </conditionalFormatting>
  <printOptions horizontalCentered="1"/>
  <pageMargins left="0.59055118110236227" right="0.39370078740157483" top="0.39370078740157483" bottom="0.39370078740157483" header="0.51181102362204722" footer="0.51181102362204722"/>
  <pageSetup paperSize="9" scale="54" fitToWidth="2" orientation="portrait" verticalDpi="300" r:id="rId1"/>
  <headerFooter alignWithMargins="0"/>
  <rowBreaks count="1" manualBreakCount="1">
    <brk id="100" max="16383" man="1"/>
  </row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FE0F4-C6BD-4069-902C-57A92C5D660E}">
  <dimension ref="A1:K215"/>
  <sheetViews>
    <sheetView showGridLines="0" zoomScale="80" zoomScaleNormal="80" zoomScaleSheetLayoutView="100" workbookViewId="0">
      <pane ySplit="4" topLeftCell="A5" activePane="bottomLeft" state="frozen"/>
      <selection sqref="A1:M1"/>
      <selection pane="bottomLeft"/>
    </sheetView>
  </sheetViews>
  <sheetFormatPr defaultColWidth="0.28515625" defaultRowHeight="12.75" customHeight="1" zeroHeight="1" x14ac:dyDescent="0.2"/>
  <cols>
    <col min="1" max="1" width="0.5703125" style="71" customWidth="1"/>
    <col min="2" max="2" width="52.7109375" style="71" bestFit="1" customWidth="1"/>
    <col min="3" max="3" width="0.7109375" style="71" customWidth="1"/>
    <col min="4" max="4" width="18.7109375" style="71" bestFit="1" customWidth="1"/>
    <col min="5" max="5" width="18.7109375" style="71" customWidth="1"/>
    <col min="6" max="6" width="18" style="71" customWidth="1"/>
    <col min="7" max="7" width="0.7109375" style="71" customWidth="1"/>
    <col min="8" max="8" width="18.7109375" style="71" bestFit="1" customWidth="1"/>
    <col min="9" max="9" width="18.7109375" style="71" customWidth="1"/>
    <col min="10" max="10" width="18" style="71" customWidth="1"/>
    <col min="11" max="11" width="0.7109375" style="71" customWidth="1"/>
    <col min="12" max="255" width="0" style="71" hidden="1" customWidth="1"/>
    <col min="256" max="16384" width="0.28515625" style="71"/>
  </cols>
  <sheetData>
    <row r="1" spans="1:11" ht="3.75" customHeight="1" thickBot="1" x14ac:dyDescent="0.25">
      <c r="A1" s="69"/>
      <c r="B1" s="48"/>
      <c r="C1" s="48"/>
      <c r="D1" s="48"/>
      <c r="E1" s="48"/>
      <c r="F1" s="48"/>
      <c r="G1" s="70"/>
      <c r="H1" s="48"/>
      <c r="I1" s="48"/>
      <c r="J1" s="48"/>
      <c r="K1" s="70"/>
    </row>
    <row r="2" spans="1:11" ht="21.75" customHeight="1" x14ac:dyDescent="0.2">
      <c r="A2" s="72"/>
      <c r="B2" s="352" t="s">
        <v>158</v>
      </c>
      <c r="C2" s="73"/>
      <c r="D2" s="310" t="s">
        <v>91</v>
      </c>
      <c r="E2" s="354"/>
      <c r="F2" s="327"/>
      <c r="G2" s="70"/>
      <c r="H2" s="310" t="s">
        <v>92</v>
      </c>
      <c r="I2" s="354"/>
      <c r="J2" s="327"/>
      <c r="K2" s="74"/>
    </row>
    <row r="3" spans="1:11" ht="19.5" customHeight="1" thickBot="1" x14ac:dyDescent="0.25">
      <c r="A3" s="72"/>
      <c r="B3" s="353"/>
      <c r="C3" s="72"/>
      <c r="D3" s="355"/>
      <c r="E3" s="356"/>
      <c r="F3" s="328"/>
      <c r="G3" s="74"/>
      <c r="H3" s="355"/>
      <c r="I3" s="356"/>
      <c r="J3" s="328"/>
      <c r="K3" s="74"/>
    </row>
    <row r="4" spans="1:11" s="76" customFormat="1" ht="13.5" thickBot="1" x14ac:dyDescent="0.25">
      <c r="A4" s="72"/>
      <c r="B4" s="133" t="s">
        <v>97</v>
      </c>
      <c r="C4" s="72"/>
      <c r="D4" s="134" t="str">
        <f>'Página Inicial'!C6</f>
        <v>Nome Esposa</v>
      </c>
      <c r="E4" s="134" t="str">
        <f>'Página Inicial'!F6</f>
        <v>Nome Esposo</v>
      </c>
      <c r="F4" s="75" t="s">
        <v>1</v>
      </c>
      <c r="G4" s="74"/>
      <c r="H4" s="134" t="str">
        <f>D4</f>
        <v>Nome Esposa</v>
      </c>
      <c r="I4" s="134" t="str">
        <f>E4</f>
        <v>Nome Esposo</v>
      </c>
      <c r="J4" s="135" t="s">
        <v>1</v>
      </c>
      <c r="K4" s="74"/>
    </row>
    <row r="5" spans="1:11" ht="12.75" customHeight="1" x14ac:dyDescent="0.2">
      <c r="A5" s="72"/>
      <c r="B5" s="77" t="s">
        <v>103</v>
      </c>
      <c r="C5" s="72"/>
      <c r="D5" s="78"/>
      <c r="E5" s="79"/>
      <c r="F5" s="329"/>
      <c r="G5" s="74"/>
      <c r="H5" s="78"/>
      <c r="I5" s="79"/>
      <c r="J5" s="329"/>
      <c r="K5" s="74"/>
    </row>
    <row r="6" spans="1:11" x14ac:dyDescent="0.2">
      <c r="A6" s="72"/>
      <c r="B6" s="77" t="s">
        <v>104</v>
      </c>
      <c r="C6" s="72"/>
      <c r="D6" s="80"/>
      <c r="E6" s="79"/>
      <c r="F6" s="330"/>
      <c r="G6" s="74"/>
      <c r="H6" s="80"/>
      <c r="I6" s="79"/>
      <c r="J6" s="330"/>
      <c r="K6" s="74"/>
    </row>
    <row r="7" spans="1:11" x14ac:dyDescent="0.2">
      <c r="A7" s="72"/>
      <c r="B7" s="77" t="s">
        <v>105</v>
      </c>
      <c r="C7" s="72"/>
      <c r="D7" s="80"/>
      <c r="E7" s="81"/>
      <c r="F7" s="330"/>
      <c r="G7" s="74"/>
      <c r="H7" s="80"/>
      <c r="I7" s="81"/>
      <c r="J7" s="330"/>
      <c r="K7" s="74"/>
    </row>
    <row r="8" spans="1:11" x14ac:dyDescent="0.2">
      <c r="A8" s="72"/>
      <c r="B8" s="82"/>
      <c r="C8" s="72"/>
      <c r="D8" s="80"/>
      <c r="E8" s="81"/>
      <c r="F8" s="330"/>
      <c r="G8" s="74"/>
      <c r="H8" s="80"/>
      <c r="I8" s="81"/>
      <c r="J8" s="330"/>
      <c r="K8" s="74"/>
    </row>
    <row r="9" spans="1:11" ht="13.5" thickBot="1" x14ac:dyDescent="0.25">
      <c r="A9" s="72"/>
      <c r="B9" s="82"/>
      <c r="C9" s="72"/>
      <c r="D9" s="83"/>
      <c r="E9" s="84"/>
      <c r="F9" s="330"/>
      <c r="G9" s="74"/>
      <c r="H9" s="83"/>
      <c r="I9" s="84"/>
      <c r="J9" s="330"/>
      <c r="K9" s="74"/>
    </row>
    <row r="10" spans="1:11" ht="13.5" thickBot="1" x14ac:dyDescent="0.25">
      <c r="A10" s="72"/>
      <c r="B10" s="85" t="s">
        <v>2</v>
      </c>
      <c r="C10" s="72"/>
      <c r="D10" s="86"/>
      <c r="E10" s="87"/>
      <c r="F10" s="328"/>
      <c r="G10" s="74"/>
      <c r="H10" s="86"/>
      <c r="I10" s="87"/>
      <c r="J10" s="328"/>
      <c r="K10" s="74"/>
    </row>
    <row r="11" spans="1:11" ht="13.5" thickBot="1" x14ac:dyDescent="0.25">
      <c r="A11" s="72"/>
      <c r="B11" s="136" t="s">
        <v>3</v>
      </c>
      <c r="C11" s="72"/>
      <c r="D11" s="137">
        <f>D5+D6+D7+D8+D9-D10</f>
        <v>0</v>
      </c>
      <c r="E11" s="137">
        <f>E5+E6+E7+E8+E9-E10</f>
        <v>0</v>
      </c>
      <c r="F11" s="138">
        <f>D11+E11</f>
        <v>0</v>
      </c>
      <c r="G11" s="74"/>
      <c r="H11" s="137">
        <f>H5+H6+H7+H8+H9-H10</f>
        <v>0</v>
      </c>
      <c r="I11" s="137">
        <f>I5+I6+I7+I8+I9-I10</f>
        <v>0</v>
      </c>
      <c r="J11" s="138">
        <f>H11+I11</f>
        <v>0</v>
      </c>
      <c r="K11" s="74"/>
    </row>
    <row r="12" spans="1:11" ht="19.5" customHeight="1" thickBot="1" x14ac:dyDescent="0.25">
      <c r="A12" s="72"/>
      <c r="B12" s="357" t="s">
        <v>4</v>
      </c>
      <c r="C12" s="358"/>
      <c r="D12" s="358"/>
      <c r="E12" s="358"/>
      <c r="F12" s="358"/>
      <c r="G12" s="358"/>
      <c r="H12" s="358"/>
      <c r="I12" s="358"/>
      <c r="J12" s="359"/>
      <c r="K12" s="74"/>
    </row>
    <row r="13" spans="1:11" ht="26.25" thickBot="1" x14ac:dyDescent="0.25">
      <c r="A13" s="72"/>
      <c r="B13" s="256" t="s">
        <v>5</v>
      </c>
      <c r="C13" s="69"/>
      <c r="D13" s="314" t="s">
        <v>121</v>
      </c>
      <c r="E13" s="315"/>
      <c r="F13" s="135" t="s">
        <v>6</v>
      </c>
      <c r="G13" s="70"/>
      <c r="H13" s="314" t="s">
        <v>121</v>
      </c>
      <c r="I13" s="315"/>
      <c r="J13" s="135" t="s">
        <v>6</v>
      </c>
      <c r="K13" s="74"/>
    </row>
    <row r="14" spans="1:11" ht="12.75" customHeight="1" x14ac:dyDescent="0.2">
      <c r="A14" s="72"/>
      <c r="B14" s="88" t="s">
        <v>7</v>
      </c>
      <c r="C14" s="89"/>
      <c r="D14" s="90"/>
      <c r="E14" s="79"/>
      <c r="F14" s="304" t="str">
        <f>IF(F28=0,"",F28/F130)</f>
        <v/>
      </c>
      <c r="G14" s="74"/>
      <c r="H14" s="90"/>
      <c r="I14" s="79"/>
      <c r="J14" s="304" t="str">
        <f>IF(J28=0,"",J28/J130)</f>
        <v/>
      </c>
      <c r="K14" s="74"/>
    </row>
    <row r="15" spans="1:11" ht="12.75" customHeight="1" x14ac:dyDescent="0.2">
      <c r="A15" s="72"/>
      <c r="B15" s="77" t="s">
        <v>8</v>
      </c>
      <c r="C15" s="89"/>
      <c r="D15" s="91"/>
      <c r="E15" s="92"/>
      <c r="F15" s="305"/>
      <c r="G15" s="74"/>
      <c r="H15" s="91"/>
      <c r="I15" s="92"/>
      <c r="J15" s="305"/>
      <c r="K15" s="74"/>
    </row>
    <row r="16" spans="1:11" ht="12.75" customHeight="1" x14ac:dyDescent="0.2">
      <c r="A16" s="72"/>
      <c r="B16" s="77" t="s">
        <v>9</v>
      </c>
      <c r="C16" s="89"/>
      <c r="D16" s="90"/>
      <c r="E16" s="79"/>
      <c r="F16" s="305"/>
      <c r="G16" s="74"/>
      <c r="H16" s="90"/>
      <c r="I16" s="79"/>
      <c r="J16" s="305"/>
      <c r="K16" s="74"/>
    </row>
    <row r="17" spans="1:11" ht="12.75" customHeight="1" x14ac:dyDescent="0.2">
      <c r="A17" s="72"/>
      <c r="B17" s="77" t="s">
        <v>10</v>
      </c>
      <c r="C17" s="89"/>
      <c r="D17" s="90"/>
      <c r="E17" s="79"/>
      <c r="F17" s="305"/>
      <c r="G17" s="74"/>
      <c r="H17" s="90"/>
      <c r="I17" s="79"/>
      <c r="J17" s="305"/>
      <c r="K17" s="74"/>
    </row>
    <row r="18" spans="1:11" ht="12.75" customHeight="1" x14ac:dyDescent="0.2">
      <c r="A18" s="72"/>
      <c r="B18" s="77" t="s">
        <v>11</v>
      </c>
      <c r="C18" s="89"/>
      <c r="D18" s="90"/>
      <c r="E18" s="79"/>
      <c r="F18" s="305"/>
      <c r="G18" s="74"/>
      <c r="H18" s="90"/>
      <c r="I18" s="79"/>
      <c r="J18" s="305"/>
      <c r="K18" s="74"/>
    </row>
    <row r="19" spans="1:11" ht="12.75" customHeight="1" x14ac:dyDescent="0.2">
      <c r="A19" s="72"/>
      <c r="B19" s="77" t="s">
        <v>12</v>
      </c>
      <c r="C19" s="89"/>
      <c r="D19" s="90"/>
      <c r="E19" s="79"/>
      <c r="F19" s="305"/>
      <c r="G19" s="74"/>
      <c r="H19" s="90"/>
      <c r="I19" s="79"/>
      <c r="J19" s="305"/>
      <c r="K19" s="74"/>
    </row>
    <row r="20" spans="1:11" ht="12.75" customHeight="1" x14ac:dyDescent="0.2">
      <c r="A20" s="72"/>
      <c r="B20" s="77" t="s">
        <v>13</v>
      </c>
      <c r="C20" s="89"/>
      <c r="D20" s="90"/>
      <c r="E20" s="79"/>
      <c r="F20" s="305"/>
      <c r="G20" s="74"/>
      <c r="H20" s="90"/>
      <c r="I20" s="79"/>
      <c r="J20" s="305"/>
      <c r="K20" s="74"/>
    </row>
    <row r="21" spans="1:11" ht="12.75" customHeight="1" x14ac:dyDescent="0.2">
      <c r="A21" s="72"/>
      <c r="B21" s="77" t="s">
        <v>14</v>
      </c>
      <c r="C21" s="89"/>
      <c r="D21" s="90"/>
      <c r="E21" s="79"/>
      <c r="F21" s="305"/>
      <c r="G21" s="74"/>
      <c r="H21" s="90"/>
      <c r="I21" s="79"/>
      <c r="J21" s="305"/>
      <c r="K21" s="74"/>
    </row>
    <row r="22" spans="1:11" ht="12.75" customHeight="1" x14ac:dyDescent="0.2">
      <c r="A22" s="72"/>
      <c r="B22" s="77" t="s">
        <v>108</v>
      </c>
      <c r="C22" s="89"/>
      <c r="D22" s="90"/>
      <c r="E22" s="93"/>
      <c r="F22" s="305"/>
      <c r="G22" s="74"/>
      <c r="H22" s="90"/>
      <c r="I22" s="93"/>
      <c r="J22" s="305"/>
      <c r="K22" s="74"/>
    </row>
    <row r="23" spans="1:11" ht="12.75" customHeight="1" x14ac:dyDescent="0.2">
      <c r="A23" s="72"/>
      <c r="B23" s="77" t="s">
        <v>15</v>
      </c>
      <c r="C23" s="89"/>
      <c r="D23" s="80"/>
      <c r="E23" s="81"/>
      <c r="F23" s="305"/>
      <c r="G23" s="74"/>
      <c r="H23" s="80"/>
      <c r="I23" s="81"/>
      <c r="J23" s="305"/>
      <c r="K23" s="74"/>
    </row>
    <row r="24" spans="1:11" ht="12.75" customHeight="1" x14ac:dyDescent="0.2">
      <c r="A24" s="72"/>
      <c r="B24" s="77" t="s">
        <v>16</v>
      </c>
      <c r="C24" s="89"/>
      <c r="D24" s="80"/>
      <c r="E24" s="81"/>
      <c r="F24" s="305"/>
      <c r="G24" s="74"/>
      <c r="H24" s="80"/>
      <c r="I24" s="81"/>
      <c r="J24" s="305"/>
      <c r="K24" s="74"/>
    </row>
    <row r="25" spans="1:11" ht="12.75" customHeight="1" x14ac:dyDescent="0.2">
      <c r="A25" s="72"/>
      <c r="B25" s="82"/>
      <c r="C25" s="89"/>
      <c r="D25" s="80"/>
      <c r="E25" s="81"/>
      <c r="F25" s="305"/>
      <c r="G25" s="74"/>
      <c r="H25" s="80"/>
      <c r="I25" s="81"/>
      <c r="J25" s="305"/>
      <c r="K25" s="74"/>
    </row>
    <row r="26" spans="1:11" ht="12.75" customHeight="1" x14ac:dyDescent="0.2">
      <c r="A26" s="72"/>
      <c r="B26" s="82"/>
      <c r="C26" s="89"/>
      <c r="D26" s="80"/>
      <c r="E26" s="81"/>
      <c r="F26" s="305"/>
      <c r="G26" s="74"/>
      <c r="H26" s="80"/>
      <c r="I26" s="81"/>
      <c r="J26" s="305"/>
      <c r="K26" s="74"/>
    </row>
    <row r="27" spans="1:11" ht="12.75" customHeight="1" thickBot="1" x14ac:dyDescent="0.25">
      <c r="A27" s="72"/>
      <c r="B27" s="82"/>
      <c r="C27" s="89"/>
      <c r="D27" s="80"/>
      <c r="E27" s="81"/>
      <c r="F27" s="306"/>
      <c r="G27" s="74"/>
      <c r="H27" s="80"/>
      <c r="I27" s="81"/>
      <c r="J27" s="306"/>
      <c r="K27" s="74"/>
    </row>
    <row r="28" spans="1:11" ht="12.75" customHeight="1" thickBot="1" x14ac:dyDescent="0.25">
      <c r="A28" s="72"/>
      <c r="B28" s="139" t="s">
        <v>17</v>
      </c>
      <c r="C28" s="94"/>
      <c r="D28" s="140">
        <f>SUM(D14:D27)</f>
        <v>0</v>
      </c>
      <c r="E28" s="141">
        <f>SUM(E14:E27)</f>
        <v>0</v>
      </c>
      <c r="F28" s="142">
        <f>D28+E28</f>
        <v>0</v>
      </c>
      <c r="G28" s="95"/>
      <c r="H28" s="140">
        <f>SUM(H14:H27)</f>
        <v>0</v>
      </c>
      <c r="I28" s="141">
        <f>SUM(I14:I27)</f>
        <v>0</v>
      </c>
      <c r="J28" s="142">
        <f>H28+I28</f>
        <v>0</v>
      </c>
      <c r="K28" s="74"/>
    </row>
    <row r="29" spans="1:11" ht="3.75" customHeight="1" thickBot="1" x14ac:dyDescent="0.25">
      <c r="A29" s="72"/>
      <c r="B29" s="50"/>
      <c r="C29" s="51"/>
      <c r="D29" s="52"/>
      <c r="E29" s="52"/>
      <c r="F29" s="52"/>
      <c r="G29" s="4"/>
      <c r="H29" s="52"/>
      <c r="I29" s="52"/>
      <c r="J29" s="53"/>
      <c r="K29" s="74"/>
    </row>
    <row r="30" spans="1:11" ht="26.25" thickBot="1" x14ac:dyDescent="0.25">
      <c r="A30" s="72"/>
      <c r="B30" s="257" t="s">
        <v>18</v>
      </c>
      <c r="C30" s="89"/>
      <c r="D30" s="316" t="s">
        <v>121</v>
      </c>
      <c r="E30" s="317"/>
      <c r="F30" s="143" t="s">
        <v>6</v>
      </c>
      <c r="G30" s="74"/>
      <c r="H30" s="316" t="s">
        <v>121</v>
      </c>
      <c r="I30" s="317"/>
      <c r="J30" s="143" t="s">
        <v>6</v>
      </c>
      <c r="K30" s="74"/>
    </row>
    <row r="31" spans="1:11" ht="12.75" customHeight="1" x14ac:dyDescent="0.2">
      <c r="A31" s="72"/>
      <c r="B31" s="88" t="s">
        <v>112</v>
      </c>
      <c r="C31" s="89"/>
      <c r="D31" s="90"/>
      <c r="E31" s="79"/>
      <c r="F31" s="304" t="str">
        <f>IF(F39=0,"",F39/F130)</f>
        <v/>
      </c>
      <c r="G31" s="74"/>
      <c r="H31" s="90"/>
      <c r="I31" s="79"/>
      <c r="J31" s="304" t="str">
        <f>IF(J39=0,"",J39/J130)</f>
        <v/>
      </c>
      <c r="K31" s="74"/>
    </row>
    <row r="32" spans="1:11" ht="12.75" customHeight="1" x14ac:dyDescent="0.2">
      <c r="A32" s="72"/>
      <c r="B32" s="77" t="s">
        <v>19</v>
      </c>
      <c r="C32" s="89"/>
      <c r="D32" s="90"/>
      <c r="E32" s="79"/>
      <c r="F32" s="305"/>
      <c r="G32" s="74"/>
      <c r="H32" s="90"/>
      <c r="I32" s="79"/>
      <c r="J32" s="305"/>
      <c r="K32" s="74"/>
    </row>
    <row r="33" spans="1:11" ht="12.75" customHeight="1" x14ac:dyDescent="0.2">
      <c r="A33" s="72"/>
      <c r="B33" s="77" t="s">
        <v>20</v>
      </c>
      <c r="C33" s="89"/>
      <c r="D33" s="90"/>
      <c r="E33" s="93"/>
      <c r="F33" s="305"/>
      <c r="G33" s="74"/>
      <c r="H33" s="90"/>
      <c r="I33" s="93"/>
      <c r="J33" s="305"/>
      <c r="K33" s="74"/>
    </row>
    <row r="34" spans="1:11" ht="12.75" customHeight="1" x14ac:dyDescent="0.2">
      <c r="A34" s="72"/>
      <c r="B34" s="77" t="s">
        <v>15</v>
      </c>
      <c r="C34" s="89"/>
      <c r="D34" s="90"/>
      <c r="E34" s="93"/>
      <c r="F34" s="305"/>
      <c r="G34" s="74"/>
      <c r="H34" s="90"/>
      <c r="I34" s="93"/>
      <c r="J34" s="305"/>
      <c r="K34" s="74"/>
    </row>
    <row r="35" spans="1:11" ht="12.75" customHeight="1" x14ac:dyDescent="0.2">
      <c r="A35" s="72"/>
      <c r="B35" s="77" t="s">
        <v>16</v>
      </c>
      <c r="C35" s="89"/>
      <c r="D35" s="80"/>
      <c r="E35" s="81"/>
      <c r="F35" s="305"/>
      <c r="G35" s="74"/>
      <c r="H35" s="80"/>
      <c r="I35" s="81"/>
      <c r="J35" s="305"/>
      <c r="K35" s="74"/>
    </row>
    <row r="36" spans="1:11" ht="12.75" customHeight="1" x14ac:dyDescent="0.2">
      <c r="A36" s="72"/>
      <c r="B36" s="82"/>
      <c r="C36" s="89"/>
      <c r="D36" s="80"/>
      <c r="E36" s="81"/>
      <c r="F36" s="305"/>
      <c r="G36" s="74"/>
      <c r="H36" s="80"/>
      <c r="I36" s="81"/>
      <c r="J36" s="305"/>
      <c r="K36" s="74"/>
    </row>
    <row r="37" spans="1:11" ht="12.75" customHeight="1" x14ac:dyDescent="0.2">
      <c r="A37" s="72"/>
      <c r="B37" s="82"/>
      <c r="C37" s="89"/>
      <c r="D37" s="80"/>
      <c r="E37" s="81"/>
      <c r="F37" s="305"/>
      <c r="G37" s="74"/>
      <c r="H37" s="80"/>
      <c r="I37" s="81"/>
      <c r="J37" s="305"/>
      <c r="K37" s="74"/>
    </row>
    <row r="38" spans="1:11" ht="13.5" customHeight="1" thickBot="1" x14ac:dyDescent="0.25">
      <c r="A38" s="72"/>
      <c r="B38" s="96"/>
      <c r="C38" s="89"/>
      <c r="D38" s="80"/>
      <c r="E38" s="81"/>
      <c r="F38" s="306"/>
      <c r="G38" s="74"/>
      <c r="H38" s="80"/>
      <c r="I38" s="81"/>
      <c r="J38" s="306"/>
      <c r="K38" s="74"/>
    </row>
    <row r="39" spans="1:11" ht="13.5" thickBot="1" x14ac:dyDescent="0.25">
      <c r="A39" s="89"/>
      <c r="B39" s="139" t="s">
        <v>21</v>
      </c>
      <c r="C39" s="59"/>
      <c r="D39" s="144">
        <f>SUM(D31:D38)</f>
        <v>0</v>
      </c>
      <c r="E39" s="144">
        <f>SUM(E31:E38)</f>
        <v>0</v>
      </c>
      <c r="F39" s="144">
        <f>D39+E39</f>
        <v>0</v>
      </c>
      <c r="G39" s="74"/>
      <c r="H39" s="144">
        <f>SUM(H31:H38)</f>
        <v>0</v>
      </c>
      <c r="I39" s="144">
        <f>SUM(I31:I38)</f>
        <v>0</v>
      </c>
      <c r="J39" s="144">
        <f>H39+I39</f>
        <v>0</v>
      </c>
      <c r="K39" s="74"/>
    </row>
    <row r="40" spans="1:11" ht="3.75" customHeight="1" thickBot="1" x14ac:dyDescent="0.25">
      <c r="A40" s="72"/>
      <c r="B40" s="50"/>
      <c r="C40" s="51"/>
      <c r="D40" s="52"/>
      <c r="E40" s="52"/>
      <c r="F40" s="52"/>
      <c r="G40" s="4"/>
      <c r="H40" s="52"/>
      <c r="I40" s="52"/>
      <c r="J40" s="53"/>
      <c r="K40" s="74"/>
    </row>
    <row r="41" spans="1:11" ht="26.25" thickBot="1" x14ac:dyDescent="0.25">
      <c r="A41" s="72"/>
      <c r="B41" s="256" t="s">
        <v>22</v>
      </c>
      <c r="C41" s="69"/>
      <c r="D41" s="314" t="s">
        <v>121</v>
      </c>
      <c r="E41" s="315"/>
      <c r="F41" s="145" t="s">
        <v>6</v>
      </c>
      <c r="G41" s="74"/>
      <c r="H41" s="314" t="s">
        <v>121</v>
      </c>
      <c r="I41" s="315"/>
      <c r="J41" s="145" t="s">
        <v>6</v>
      </c>
      <c r="K41" s="74"/>
    </row>
    <row r="42" spans="1:11" ht="12.75" customHeight="1" x14ac:dyDescent="0.2">
      <c r="A42" s="72"/>
      <c r="B42" s="88" t="s">
        <v>23</v>
      </c>
      <c r="C42" s="89"/>
      <c r="D42" s="90"/>
      <c r="E42" s="79"/>
      <c r="F42" s="304" t="str">
        <f>IF(F50=0,"",F50/F130)</f>
        <v/>
      </c>
      <c r="G42" s="74"/>
      <c r="H42" s="90"/>
      <c r="I42" s="79"/>
      <c r="J42" s="304" t="str">
        <f>IF(J50=0,"",J50/J130)</f>
        <v/>
      </c>
      <c r="K42" s="74"/>
    </row>
    <row r="43" spans="1:11" ht="12.75" customHeight="1" x14ac:dyDescent="0.2">
      <c r="A43" s="72"/>
      <c r="B43" s="77" t="s">
        <v>24</v>
      </c>
      <c r="C43" s="89"/>
      <c r="D43" s="90"/>
      <c r="E43" s="79"/>
      <c r="F43" s="305"/>
      <c r="G43" s="74"/>
      <c r="H43" s="90"/>
      <c r="I43" s="79"/>
      <c r="J43" s="305"/>
      <c r="K43" s="74"/>
    </row>
    <row r="44" spans="1:11" ht="12.75" customHeight="1" x14ac:dyDescent="0.2">
      <c r="A44" s="72"/>
      <c r="B44" s="77" t="s">
        <v>25</v>
      </c>
      <c r="C44" s="89"/>
      <c r="D44" s="90"/>
      <c r="E44" s="79"/>
      <c r="F44" s="305"/>
      <c r="G44" s="74"/>
      <c r="H44" s="90"/>
      <c r="I44" s="79"/>
      <c r="J44" s="305"/>
      <c r="K44" s="74"/>
    </row>
    <row r="45" spans="1:11" ht="12.75" customHeight="1" x14ac:dyDescent="0.2">
      <c r="A45" s="72"/>
      <c r="B45" s="77" t="s">
        <v>15</v>
      </c>
      <c r="C45" s="89"/>
      <c r="D45" s="90"/>
      <c r="E45" s="79"/>
      <c r="F45" s="305"/>
      <c r="G45" s="74"/>
      <c r="H45" s="90"/>
      <c r="I45" s="79"/>
      <c r="J45" s="305"/>
      <c r="K45" s="74"/>
    </row>
    <row r="46" spans="1:11" ht="12.75" customHeight="1" x14ac:dyDescent="0.2">
      <c r="A46" s="72"/>
      <c r="B46" s="77" t="s">
        <v>16</v>
      </c>
      <c r="C46" s="89"/>
      <c r="D46" s="90"/>
      <c r="E46" s="79"/>
      <c r="F46" s="305"/>
      <c r="G46" s="74"/>
      <c r="H46" s="90"/>
      <c r="I46" s="79"/>
      <c r="J46" s="305"/>
      <c r="K46" s="74"/>
    </row>
    <row r="47" spans="1:11" ht="12.75" customHeight="1" x14ac:dyDescent="0.2">
      <c r="A47" s="72"/>
      <c r="B47" s="82"/>
      <c r="C47" s="89"/>
      <c r="D47" s="80"/>
      <c r="E47" s="81"/>
      <c r="F47" s="305"/>
      <c r="G47" s="74"/>
      <c r="H47" s="80"/>
      <c r="I47" s="81"/>
      <c r="J47" s="305"/>
      <c r="K47" s="74"/>
    </row>
    <row r="48" spans="1:11" ht="12.75" customHeight="1" x14ac:dyDescent="0.2">
      <c r="A48" s="72"/>
      <c r="B48" s="82"/>
      <c r="C48" s="89"/>
      <c r="D48" s="80"/>
      <c r="E48" s="81"/>
      <c r="F48" s="305"/>
      <c r="G48" s="74"/>
      <c r="H48" s="80"/>
      <c r="I48" s="81"/>
      <c r="J48" s="305"/>
      <c r="K48" s="74"/>
    </row>
    <row r="49" spans="1:11" ht="13.5" customHeight="1" thickBot="1" x14ac:dyDescent="0.25">
      <c r="A49" s="72"/>
      <c r="B49" s="96"/>
      <c r="C49" s="89"/>
      <c r="D49" s="80"/>
      <c r="E49" s="81"/>
      <c r="F49" s="306"/>
      <c r="G49" s="74"/>
      <c r="H49" s="80"/>
      <c r="I49" s="81"/>
      <c r="J49" s="306"/>
      <c r="K49" s="74"/>
    </row>
    <row r="50" spans="1:11" ht="13.5" thickBot="1" x14ac:dyDescent="0.25">
      <c r="A50" s="72"/>
      <c r="B50" s="146" t="s">
        <v>26</v>
      </c>
      <c r="C50" s="94"/>
      <c r="D50" s="147">
        <f>SUM(D42:D49)</f>
        <v>0</v>
      </c>
      <c r="E50" s="148">
        <f>SUM(E42:E49)</f>
        <v>0</v>
      </c>
      <c r="F50" s="144">
        <f>D50+E50</f>
        <v>0</v>
      </c>
      <c r="G50" s="74"/>
      <c r="H50" s="147">
        <f>SUM(H42:H49)</f>
        <v>0</v>
      </c>
      <c r="I50" s="148">
        <f>SUM(I42:I49)</f>
        <v>0</v>
      </c>
      <c r="J50" s="144">
        <f>H50+I50</f>
        <v>0</v>
      </c>
      <c r="K50" s="74"/>
    </row>
    <row r="51" spans="1:11" ht="3.75" customHeight="1" thickBot="1" x14ac:dyDescent="0.25">
      <c r="A51" s="72"/>
      <c r="B51" s="50"/>
      <c r="C51" s="51"/>
      <c r="D51" s="52"/>
      <c r="E51" s="52"/>
      <c r="F51" s="52"/>
      <c r="G51" s="4"/>
      <c r="H51" s="52"/>
      <c r="I51" s="52"/>
      <c r="J51" s="53"/>
      <c r="K51" s="74"/>
    </row>
    <row r="52" spans="1:11" ht="27" customHeight="1" thickBot="1" x14ac:dyDescent="0.25">
      <c r="A52" s="72"/>
      <c r="B52" s="256" t="s">
        <v>106</v>
      </c>
      <c r="C52" s="69"/>
      <c r="D52" s="314" t="s">
        <v>121</v>
      </c>
      <c r="E52" s="315"/>
      <c r="F52" s="145" t="s">
        <v>6</v>
      </c>
      <c r="G52" s="74"/>
      <c r="H52" s="314" t="s">
        <v>121</v>
      </c>
      <c r="I52" s="315"/>
      <c r="J52" s="145" t="s">
        <v>6</v>
      </c>
      <c r="K52" s="74"/>
    </row>
    <row r="53" spans="1:11" ht="12.75" customHeight="1" x14ac:dyDescent="0.2">
      <c r="A53" s="72"/>
      <c r="B53" s="88" t="s">
        <v>98</v>
      </c>
      <c r="C53" s="89"/>
      <c r="D53" s="90"/>
      <c r="E53" s="79"/>
      <c r="F53" s="304" t="str">
        <f>IF(F62=0,"",F62/F130)</f>
        <v/>
      </c>
      <c r="G53" s="74"/>
      <c r="H53" s="90"/>
      <c r="I53" s="79"/>
      <c r="J53" s="304" t="str">
        <f>IF(J62=0,"",J62/J130)</f>
        <v/>
      </c>
      <c r="K53" s="74"/>
    </row>
    <row r="54" spans="1:11" ht="12.75" customHeight="1" x14ac:dyDescent="0.2">
      <c r="A54" s="72"/>
      <c r="B54" s="77" t="s">
        <v>42</v>
      </c>
      <c r="C54" s="89"/>
      <c r="D54" s="90"/>
      <c r="E54" s="79"/>
      <c r="F54" s="305"/>
      <c r="G54" s="74"/>
      <c r="H54" s="90"/>
      <c r="I54" s="79"/>
      <c r="J54" s="305"/>
      <c r="K54" s="74"/>
    </row>
    <row r="55" spans="1:11" ht="12.75" customHeight="1" x14ac:dyDescent="0.2">
      <c r="A55" s="72"/>
      <c r="B55" s="77" t="s">
        <v>43</v>
      </c>
      <c r="C55" s="89"/>
      <c r="D55" s="90"/>
      <c r="E55" s="79"/>
      <c r="F55" s="305"/>
      <c r="G55" s="74"/>
      <c r="H55" s="90"/>
      <c r="I55" s="79"/>
      <c r="J55" s="305"/>
      <c r="K55" s="74"/>
    </row>
    <row r="56" spans="1:11" ht="12.75" customHeight="1" x14ac:dyDescent="0.2">
      <c r="A56" s="72"/>
      <c r="B56" s="77" t="s">
        <v>111</v>
      </c>
      <c r="C56" s="89"/>
      <c r="D56" s="90"/>
      <c r="E56" s="79"/>
      <c r="F56" s="305"/>
      <c r="G56" s="74"/>
      <c r="H56" s="90"/>
      <c r="I56" s="79"/>
      <c r="J56" s="305"/>
      <c r="K56" s="74"/>
    </row>
    <row r="57" spans="1:11" ht="12.75" customHeight="1" x14ac:dyDescent="0.2">
      <c r="A57" s="72"/>
      <c r="B57" s="77" t="s">
        <v>33</v>
      </c>
      <c r="C57" s="89"/>
      <c r="D57" s="80"/>
      <c r="E57" s="81"/>
      <c r="F57" s="305"/>
      <c r="G57" s="74"/>
      <c r="H57" s="80"/>
      <c r="I57" s="81"/>
      <c r="J57" s="305"/>
      <c r="K57" s="74"/>
    </row>
    <row r="58" spans="1:11" ht="12.75" customHeight="1" x14ac:dyDescent="0.2">
      <c r="A58" s="72"/>
      <c r="B58" s="77" t="s">
        <v>34</v>
      </c>
      <c r="C58" s="89"/>
      <c r="D58" s="80"/>
      <c r="E58" s="81"/>
      <c r="F58" s="305"/>
      <c r="G58" s="74"/>
      <c r="H58" s="80"/>
      <c r="I58" s="81"/>
      <c r="J58" s="305"/>
      <c r="K58" s="74"/>
    </row>
    <row r="59" spans="1:11" ht="12.75" customHeight="1" x14ac:dyDescent="0.2">
      <c r="A59" s="72"/>
      <c r="B59" s="77"/>
      <c r="C59" s="89"/>
      <c r="D59" s="80"/>
      <c r="E59" s="81"/>
      <c r="F59" s="305"/>
      <c r="G59" s="74"/>
      <c r="H59" s="80"/>
      <c r="I59" s="81"/>
      <c r="J59" s="305"/>
      <c r="K59" s="74"/>
    </row>
    <row r="60" spans="1:11" ht="12.75" customHeight="1" x14ac:dyDescent="0.2">
      <c r="A60" s="72"/>
      <c r="B60" s="77"/>
      <c r="C60" s="89"/>
      <c r="D60" s="80"/>
      <c r="E60" s="81"/>
      <c r="F60" s="305"/>
      <c r="G60" s="74"/>
      <c r="H60" s="80"/>
      <c r="I60" s="81"/>
      <c r="J60" s="305"/>
      <c r="K60" s="74"/>
    </row>
    <row r="61" spans="1:11" ht="13.5" customHeight="1" thickBot="1" x14ac:dyDescent="0.25">
      <c r="A61" s="72"/>
      <c r="B61" s="96"/>
      <c r="C61" s="89"/>
      <c r="D61" s="83"/>
      <c r="E61" s="84"/>
      <c r="F61" s="306"/>
      <c r="G61" s="74"/>
      <c r="H61" s="83"/>
      <c r="I61" s="84"/>
      <c r="J61" s="306"/>
      <c r="K61" s="74"/>
    </row>
    <row r="62" spans="1:11" ht="13.5" thickBot="1" x14ac:dyDescent="0.25">
      <c r="A62" s="72"/>
      <c r="B62" s="146" t="s">
        <v>35</v>
      </c>
      <c r="C62" s="94"/>
      <c r="D62" s="147">
        <f>SUM(D53:D61)</f>
        <v>0</v>
      </c>
      <c r="E62" s="149">
        <f>SUM(E53:E61)</f>
        <v>0</v>
      </c>
      <c r="F62" s="150">
        <f>D62+E62</f>
        <v>0</v>
      </c>
      <c r="G62" s="74"/>
      <c r="H62" s="147">
        <f>SUM(H53:H61)</f>
        <v>0</v>
      </c>
      <c r="I62" s="149">
        <f>SUM(I53:I61)</f>
        <v>0</v>
      </c>
      <c r="J62" s="150">
        <f>H62+I62</f>
        <v>0</v>
      </c>
      <c r="K62" s="74"/>
    </row>
    <row r="63" spans="1:11" ht="3.75" customHeight="1" thickBot="1" x14ac:dyDescent="0.25">
      <c r="A63" s="72"/>
      <c r="B63" s="50"/>
      <c r="C63" s="51"/>
      <c r="D63" s="52"/>
      <c r="E63" s="52"/>
      <c r="F63" s="52"/>
      <c r="G63" s="4"/>
      <c r="H63" s="52"/>
      <c r="I63" s="52"/>
      <c r="J63" s="53"/>
      <c r="K63" s="74"/>
    </row>
    <row r="64" spans="1:11" ht="26.25" thickBot="1" x14ac:dyDescent="0.25">
      <c r="A64" s="72"/>
      <c r="B64" s="256" t="s">
        <v>36</v>
      </c>
      <c r="C64" s="69"/>
      <c r="D64" s="314" t="s">
        <v>121</v>
      </c>
      <c r="E64" s="315"/>
      <c r="F64" s="145" t="s">
        <v>6</v>
      </c>
      <c r="G64" s="74"/>
      <c r="H64" s="314" t="s">
        <v>121</v>
      </c>
      <c r="I64" s="315"/>
      <c r="J64" s="145" t="s">
        <v>6</v>
      </c>
      <c r="K64" s="74"/>
    </row>
    <row r="65" spans="1:11" ht="12.75" customHeight="1" x14ac:dyDescent="0.2">
      <c r="A65" s="72"/>
      <c r="B65" s="88" t="s">
        <v>37</v>
      </c>
      <c r="C65" s="89"/>
      <c r="D65" s="90"/>
      <c r="E65" s="79"/>
      <c r="F65" s="304" t="str">
        <f>IF(F74=0,"",F74/F130)</f>
        <v/>
      </c>
      <c r="G65" s="74"/>
      <c r="H65" s="90"/>
      <c r="I65" s="79"/>
      <c r="J65" s="304" t="str">
        <f>IF(J74=0,"",J74/J130)</f>
        <v/>
      </c>
      <c r="K65" s="74"/>
    </row>
    <row r="66" spans="1:11" ht="12.75" customHeight="1" x14ac:dyDescent="0.2">
      <c r="A66" s="72"/>
      <c r="B66" s="77" t="s">
        <v>38</v>
      </c>
      <c r="C66" s="89"/>
      <c r="D66" s="90"/>
      <c r="E66" s="79"/>
      <c r="F66" s="305"/>
      <c r="G66" s="74"/>
      <c r="H66" s="90"/>
      <c r="I66" s="79"/>
      <c r="J66" s="305"/>
      <c r="K66" s="74"/>
    </row>
    <row r="67" spans="1:11" ht="12.75" customHeight="1" x14ac:dyDescent="0.2">
      <c r="A67" s="72"/>
      <c r="B67" s="77" t="s">
        <v>39</v>
      </c>
      <c r="C67" s="89"/>
      <c r="D67" s="90"/>
      <c r="E67" s="79"/>
      <c r="F67" s="305"/>
      <c r="G67" s="74"/>
      <c r="H67" s="90"/>
      <c r="I67" s="79"/>
      <c r="J67" s="305"/>
      <c r="K67" s="74"/>
    </row>
    <row r="68" spans="1:11" ht="12.75" customHeight="1" x14ac:dyDescent="0.2">
      <c r="A68" s="72"/>
      <c r="B68" s="77" t="s">
        <v>40</v>
      </c>
      <c r="C68" s="89"/>
      <c r="D68" s="90"/>
      <c r="E68" s="79"/>
      <c r="F68" s="305"/>
      <c r="G68" s="74"/>
      <c r="H68" s="90"/>
      <c r="I68" s="79"/>
      <c r="J68" s="305"/>
      <c r="K68" s="74"/>
    </row>
    <row r="69" spans="1:11" ht="12.75" customHeight="1" x14ac:dyDescent="0.2">
      <c r="A69" s="72"/>
      <c r="B69" s="77" t="s">
        <v>33</v>
      </c>
      <c r="C69" s="89"/>
      <c r="D69" s="90"/>
      <c r="E69" s="79"/>
      <c r="F69" s="305"/>
      <c r="G69" s="74"/>
      <c r="H69" s="90"/>
      <c r="I69" s="79"/>
      <c r="J69" s="305"/>
      <c r="K69" s="74"/>
    </row>
    <row r="70" spans="1:11" ht="12.75" customHeight="1" x14ac:dyDescent="0.2">
      <c r="A70" s="72"/>
      <c r="B70" s="77" t="s">
        <v>34</v>
      </c>
      <c r="C70" s="89"/>
      <c r="D70" s="90"/>
      <c r="E70" s="79"/>
      <c r="F70" s="305"/>
      <c r="G70" s="74"/>
      <c r="H70" s="90"/>
      <c r="I70" s="79"/>
      <c r="J70" s="305"/>
      <c r="K70" s="74"/>
    </row>
    <row r="71" spans="1:11" ht="12.75" customHeight="1" x14ac:dyDescent="0.2">
      <c r="A71" s="72"/>
      <c r="B71" s="82"/>
      <c r="C71" s="89"/>
      <c r="D71" s="90"/>
      <c r="E71" s="93"/>
      <c r="F71" s="305"/>
      <c r="G71" s="74"/>
      <c r="H71" s="90"/>
      <c r="I71" s="93"/>
      <c r="J71" s="305"/>
      <c r="K71" s="74"/>
    </row>
    <row r="72" spans="1:11" ht="12.75" customHeight="1" x14ac:dyDescent="0.2">
      <c r="A72" s="72"/>
      <c r="B72" s="82"/>
      <c r="C72" s="89"/>
      <c r="D72" s="80"/>
      <c r="E72" s="81"/>
      <c r="F72" s="305"/>
      <c r="G72" s="74"/>
      <c r="H72" s="80"/>
      <c r="I72" s="81"/>
      <c r="J72" s="305"/>
      <c r="K72" s="74"/>
    </row>
    <row r="73" spans="1:11" ht="13.5" customHeight="1" thickBot="1" x14ac:dyDescent="0.25">
      <c r="A73" s="72"/>
      <c r="B73" s="82"/>
      <c r="C73" s="89"/>
      <c r="D73" s="80"/>
      <c r="E73" s="81"/>
      <c r="F73" s="306"/>
      <c r="G73" s="74"/>
      <c r="H73" s="80"/>
      <c r="I73" s="81"/>
      <c r="J73" s="306"/>
      <c r="K73" s="74"/>
    </row>
    <row r="74" spans="1:11" ht="13.5" thickBot="1" x14ac:dyDescent="0.25">
      <c r="A74" s="72"/>
      <c r="B74" s="139" t="s">
        <v>41</v>
      </c>
      <c r="C74" s="94"/>
      <c r="D74" s="147">
        <f>SUM(D65:D73)</f>
        <v>0</v>
      </c>
      <c r="E74" s="148">
        <f>SUM(E65:E73)</f>
        <v>0</v>
      </c>
      <c r="F74" s="144">
        <f>D74+E74</f>
        <v>0</v>
      </c>
      <c r="G74" s="74"/>
      <c r="H74" s="147">
        <f>SUM(H65:H73)</f>
        <v>0</v>
      </c>
      <c r="I74" s="148">
        <f>SUM(I65:I73)</f>
        <v>0</v>
      </c>
      <c r="J74" s="144">
        <f>H74+I74</f>
        <v>0</v>
      </c>
      <c r="K74" s="74"/>
    </row>
    <row r="75" spans="1:11" ht="3.75" customHeight="1" thickBot="1" x14ac:dyDescent="0.25">
      <c r="A75" s="72"/>
      <c r="B75" s="50"/>
      <c r="C75" s="51"/>
      <c r="D75" s="52"/>
      <c r="E75" s="52"/>
      <c r="F75" s="52"/>
      <c r="G75" s="4"/>
      <c r="H75" s="52"/>
      <c r="I75" s="52"/>
      <c r="J75" s="53"/>
      <c r="K75" s="74"/>
    </row>
    <row r="76" spans="1:11" ht="26.25" thickBot="1" x14ac:dyDescent="0.25">
      <c r="A76" s="72"/>
      <c r="B76" s="256" t="s">
        <v>107</v>
      </c>
      <c r="C76" s="69"/>
      <c r="D76" s="314" t="s">
        <v>121</v>
      </c>
      <c r="E76" s="315"/>
      <c r="F76" s="145" t="s">
        <v>6</v>
      </c>
      <c r="G76" s="74"/>
      <c r="H76" s="314" t="s">
        <v>121</v>
      </c>
      <c r="I76" s="315"/>
      <c r="J76" s="145" t="s">
        <v>6</v>
      </c>
      <c r="K76" s="74"/>
    </row>
    <row r="77" spans="1:11" ht="12.75" customHeight="1" x14ac:dyDescent="0.2">
      <c r="A77" s="72"/>
      <c r="B77" s="88" t="s">
        <v>27</v>
      </c>
      <c r="C77" s="89"/>
      <c r="D77" s="90"/>
      <c r="E77" s="79"/>
      <c r="F77" s="304" t="str">
        <f>IF(F89=0,"",F89/F130)</f>
        <v/>
      </c>
      <c r="G77" s="74"/>
      <c r="H77" s="90"/>
      <c r="I77" s="79"/>
      <c r="J77" s="304" t="str">
        <f>IF(J89=0,"",J89/J130)</f>
        <v/>
      </c>
      <c r="K77" s="74"/>
    </row>
    <row r="78" spans="1:11" ht="12.75" customHeight="1" x14ac:dyDescent="0.2">
      <c r="A78" s="72"/>
      <c r="B78" s="77" t="s">
        <v>28</v>
      </c>
      <c r="C78" s="89"/>
      <c r="D78" s="90"/>
      <c r="E78" s="79"/>
      <c r="F78" s="305"/>
      <c r="G78" s="74"/>
      <c r="H78" s="90"/>
      <c r="I78" s="79"/>
      <c r="J78" s="305"/>
      <c r="K78" s="74"/>
    </row>
    <row r="79" spans="1:11" ht="12.75" customHeight="1" x14ac:dyDescent="0.2">
      <c r="A79" s="72"/>
      <c r="B79" s="77" t="s">
        <v>29</v>
      </c>
      <c r="C79" s="89"/>
      <c r="D79" s="90"/>
      <c r="E79" s="79"/>
      <c r="F79" s="305"/>
      <c r="G79" s="74"/>
      <c r="H79" s="90"/>
      <c r="I79" s="79"/>
      <c r="J79" s="305"/>
      <c r="K79" s="74"/>
    </row>
    <row r="80" spans="1:11" ht="12.75" customHeight="1" x14ac:dyDescent="0.2">
      <c r="A80" s="72"/>
      <c r="B80" s="77" t="s">
        <v>30</v>
      </c>
      <c r="C80" s="89"/>
      <c r="D80" s="80"/>
      <c r="E80" s="81"/>
      <c r="F80" s="305"/>
      <c r="G80" s="74"/>
      <c r="H80" s="80"/>
      <c r="I80" s="81"/>
      <c r="J80" s="305"/>
      <c r="K80" s="74"/>
    </row>
    <row r="81" spans="1:11" ht="12.75" customHeight="1" x14ac:dyDescent="0.2">
      <c r="A81" s="72"/>
      <c r="B81" s="77" t="s">
        <v>113</v>
      </c>
      <c r="C81" s="89"/>
      <c r="D81" s="80"/>
      <c r="E81" s="81"/>
      <c r="F81" s="305"/>
      <c r="G81" s="74"/>
      <c r="H81" s="80"/>
      <c r="I81" s="81"/>
      <c r="J81" s="305"/>
      <c r="K81" s="74"/>
    </row>
    <row r="82" spans="1:11" ht="12.75" customHeight="1" x14ac:dyDescent="0.2">
      <c r="A82" s="72"/>
      <c r="B82" s="77" t="s">
        <v>31</v>
      </c>
      <c r="C82" s="89"/>
      <c r="D82" s="80"/>
      <c r="E82" s="81"/>
      <c r="F82" s="305"/>
      <c r="G82" s="74"/>
      <c r="H82" s="80"/>
      <c r="I82" s="81"/>
      <c r="J82" s="305"/>
      <c r="K82" s="74"/>
    </row>
    <row r="83" spans="1:11" ht="12.75" customHeight="1" x14ac:dyDescent="0.2">
      <c r="A83" s="72"/>
      <c r="B83" s="77" t="s">
        <v>32</v>
      </c>
      <c r="C83" s="89"/>
      <c r="D83" s="80"/>
      <c r="E83" s="81"/>
      <c r="F83" s="305"/>
      <c r="G83" s="74"/>
      <c r="H83" s="80"/>
      <c r="I83" s="81"/>
      <c r="J83" s="305"/>
      <c r="K83" s="74"/>
    </row>
    <row r="84" spans="1:11" ht="12.75" customHeight="1" x14ac:dyDescent="0.2">
      <c r="A84" s="72"/>
      <c r="B84" s="77" t="s">
        <v>33</v>
      </c>
      <c r="C84" s="89"/>
      <c r="D84" s="80"/>
      <c r="E84" s="81"/>
      <c r="F84" s="305"/>
      <c r="G84" s="74"/>
      <c r="H84" s="80"/>
      <c r="I84" s="81"/>
      <c r="J84" s="305"/>
      <c r="K84" s="74"/>
    </row>
    <row r="85" spans="1:11" ht="12.75" customHeight="1" x14ac:dyDescent="0.2">
      <c r="A85" s="72"/>
      <c r="B85" s="77" t="s">
        <v>34</v>
      </c>
      <c r="C85" s="89"/>
      <c r="D85" s="80"/>
      <c r="E85" s="81"/>
      <c r="F85" s="305"/>
      <c r="G85" s="74"/>
      <c r="H85" s="80"/>
      <c r="I85" s="81"/>
      <c r="J85" s="305"/>
      <c r="K85" s="74"/>
    </row>
    <row r="86" spans="1:11" ht="12.75" customHeight="1" x14ac:dyDescent="0.2">
      <c r="A86" s="72"/>
      <c r="B86" s="82"/>
      <c r="C86" s="89"/>
      <c r="D86" s="80"/>
      <c r="E86" s="81"/>
      <c r="F86" s="305"/>
      <c r="G86" s="74"/>
      <c r="H86" s="80"/>
      <c r="I86" s="81"/>
      <c r="J86" s="305"/>
      <c r="K86" s="74"/>
    </row>
    <row r="87" spans="1:11" ht="12.75" customHeight="1" x14ac:dyDescent="0.2">
      <c r="A87" s="72"/>
      <c r="B87" s="82"/>
      <c r="C87" s="89"/>
      <c r="D87" s="80"/>
      <c r="E87" s="81"/>
      <c r="F87" s="305"/>
      <c r="G87" s="74"/>
      <c r="H87" s="80"/>
      <c r="I87" s="81"/>
      <c r="J87" s="305"/>
      <c r="K87" s="74"/>
    </row>
    <row r="88" spans="1:11" ht="13.5" customHeight="1" thickBot="1" x14ac:dyDescent="0.25">
      <c r="A88" s="72"/>
      <c r="B88" s="82"/>
      <c r="C88" s="89"/>
      <c r="D88" s="80"/>
      <c r="E88" s="81"/>
      <c r="F88" s="306"/>
      <c r="G88" s="74"/>
      <c r="H88" s="80"/>
      <c r="I88" s="81"/>
      <c r="J88" s="306"/>
      <c r="K88" s="74"/>
    </row>
    <row r="89" spans="1:11" ht="13.5" thickBot="1" x14ac:dyDescent="0.25">
      <c r="A89" s="72"/>
      <c r="B89" s="139" t="s">
        <v>44</v>
      </c>
      <c r="C89" s="94"/>
      <c r="D89" s="147">
        <f>SUM(D77:D88)</f>
        <v>0</v>
      </c>
      <c r="E89" s="148">
        <f>SUM(E77:E88)</f>
        <v>0</v>
      </c>
      <c r="F89" s="144">
        <f>D89+E89</f>
        <v>0</v>
      </c>
      <c r="G89" s="74"/>
      <c r="H89" s="147">
        <f>SUM(H77:H88)</f>
        <v>0</v>
      </c>
      <c r="I89" s="148">
        <f>SUM(I77:I88)</f>
        <v>0</v>
      </c>
      <c r="J89" s="144">
        <f>H89+I89</f>
        <v>0</v>
      </c>
      <c r="K89" s="74"/>
    </row>
    <row r="90" spans="1:11" ht="3.75" customHeight="1" thickBot="1" x14ac:dyDescent="0.25">
      <c r="A90" s="72"/>
      <c r="B90" s="50"/>
      <c r="C90" s="51"/>
      <c r="D90" s="52"/>
      <c r="E90" s="52"/>
      <c r="F90" s="52"/>
      <c r="G90" s="4"/>
      <c r="H90" s="52"/>
      <c r="I90" s="52"/>
      <c r="J90" s="53"/>
      <c r="K90" s="74"/>
    </row>
    <row r="91" spans="1:11" ht="26.25" thickBot="1" x14ac:dyDescent="0.25">
      <c r="A91" s="72"/>
      <c r="B91" s="256" t="s">
        <v>45</v>
      </c>
      <c r="C91" s="69"/>
      <c r="D91" s="314" t="s">
        <v>121</v>
      </c>
      <c r="E91" s="315"/>
      <c r="F91" s="145" t="s">
        <v>6</v>
      </c>
      <c r="G91" s="74"/>
      <c r="H91" s="314" t="s">
        <v>121</v>
      </c>
      <c r="I91" s="315"/>
      <c r="J91" s="145" t="s">
        <v>6</v>
      </c>
      <c r="K91" s="74"/>
    </row>
    <row r="92" spans="1:11" ht="12.75" customHeight="1" x14ac:dyDescent="0.2">
      <c r="A92" s="72"/>
      <c r="B92" s="88" t="s">
        <v>46</v>
      </c>
      <c r="C92" s="89"/>
      <c r="D92" s="91"/>
      <c r="E92" s="92"/>
      <c r="F92" s="304" t="str">
        <f>IF(F100=0,"",F100/F130)</f>
        <v/>
      </c>
      <c r="G92" s="74"/>
      <c r="H92" s="91"/>
      <c r="I92" s="92"/>
      <c r="J92" s="304" t="str">
        <f>IF(J100=0,"",J100/J130)</f>
        <v/>
      </c>
      <c r="K92" s="74"/>
    </row>
    <row r="93" spans="1:11" ht="12.75" customHeight="1" x14ac:dyDescent="0.2">
      <c r="A93" s="72"/>
      <c r="B93" s="77" t="s">
        <v>47</v>
      </c>
      <c r="C93" s="89"/>
      <c r="D93" s="90"/>
      <c r="E93" s="79"/>
      <c r="F93" s="305"/>
      <c r="G93" s="74"/>
      <c r="H93" s="90"/>
      <c r="I93" s="79"/>
      <c r="J93" s="305"/>
      <c r="K93" s="74"/>
    </row>
    <row r="94" spans="1:11" ht="12.75" customHeight="1" x14ac:dyDescent="0.2">
      <c r="A94" s="72"/>
      <c r="B94" s="77" t="s">
        <v>114</v>
      </c>
      <c r="C94" s="89"/>
      <c r="D94" s="90"/>
      <c r="E94" s="79"/>
      <c r="F94" s="305"/>
      <c r="G94" s="74"/>
      <c r="H94" s="90"/>
      <c r="I94" s="79"/>
      <c r="J94" s="305"/>
      <c r="K94" s="74"/>
    </row>
    <row r="95" spans="1:11" ht="12.75" customHeight="1" x14ac:dyDescent="0.2">
      <c r="A95" s="72"/>
      <c r="B95" s="77" t="s">
        <v>33</v>
      </c>
      <c r="C95" s="89"/>
      <c r="D95" s="90"/>
      <c r="E95" s="79"/>
      <c r="F95" s="305"/>
      <c r="G95" s="74"/>
      <c r="H95" s="90"/>
      <c r="I95" s="79"/>
      <c r="J95" s="305"/>
      <c r="K95" s="74"/>
    </row>
    <row r="96" spans="1:11" ht="12.75" customHeight="1" x14ac:dyDescent="0.2">
      <c r="A96" s="72"/>
      <c r="B96" s="77" t="s">
        <v>34</v>
      </c>
      <c r="C96" s="89"/>
      <c r="D96" s="90"/>
      <c r="E96" s="79"/>
      <c r="F96" s="305"/>
      <c r="G96" s="74"/>
      <c r="H96" s="90"/>
      <c r="I96" s="79"/>
      <c r="J96" s="305"/>
      <c r="K96" s="74"/>
    </row>
    <row r="97" spans="1:11" ht="12.75" customHeight="1" x14ac:dyDescent="0.2">
      <c r="A97" s="72"/>
      <c r="B97" s="82"/>
      <c r="C97" s="89"/>
      <c r="D97" s="80"/>
      <c r="E97" s="81"/>
      <c r="F97" s="305"/>
      <c r="G97" s="74"/>
      <c r="H97" s="80"/>
      <c r="I97" s="81"/>
      <c r="J97" s="305"/>
      <c r="K97" s="74"/>
    </row>
    <row r="98" spans="1:11" ht="12.75" customHeight="1" x14ac:dyDescent="0.2">
      <c r="A98" s="72"/>
      <c r="B98" s="82"/>
      <c r="C98" s="89"/>
      <c r="D98" s="80"/>
      <c r="E98" s="81"/>
      <c r="F98" s="305"/>
      <c r="G98" s="74"/>
      <c r="H98" s="80"/>
      <c r="I98" s="81"/>
      <c r="J98" s="305"/>
      <c r="K98" s="74"/>
    </row>
    <row r="99" spans="1:11" ht="13.5" customHeight="1" thickBot="1" x14ac:dyDescent="0.25">
      <c r="A99" s="72"/>
      <c r="B99" s="96"/>
      <c r="C99" s="89"/>
      <c r="D99" s="80"/>
      <c r="E99" s="81"/>
      <c r="F99" s="306"/>
      <c r="G99" s="74"/>
      <c r="H99" s="80"/>
      <c r="I99" s="81"/>
      <c r="J99" s="306"/>
      <c r="K99" s="74"/>
    </row>
    <row r="100" spans="1:11" ht="13.5" thickBot="1" x14ac:dyDescent="0.25">
      <c r="A100" s="72"/>
      <c r="B100" s="146" t="s">
        <v>48</v>
      </c>
      <c r="C100" s="94"/>
      <c r="D100" s="147">
        <f>SUM(D92:D99)</f>
        <v>0</v>
      </c>
      <c r="E100" s="148">
        <f>SUM(E92:E99)</f>
        <v>0</v>
      </c>
      <c r="F100" s="144">
        <f>D100+E100</f>
        <v>0</v>
      </c>
      <c r="G100" s="74"/>
      <c r="H100" s="147">
        <f>SUM(H92:H99)</f>
        <v>0</v>
      </c>
      <c r="I100" s="148">
        <f>SUM(I92:I99)</f>
        <v>0</v>
      </c>
      <c r="J100" s="144">
        <f>H100+I100</f>
        <v>0</v>
      </c>
      <c r="K100" s="74"/>
    </row>
    <row r="101" spans="1:11" ht="3.75" customHeight="1" thickBot="1" x14ac:dyDescent="0.25">
      <c r="A101" s="72"/>
      <c r="B101" s="50"/>
      <c r="C101" s="51"/>
      <c r="D101" s="52"/>
      <c r="E101" s="52"/>
      <c r="F101" s="52"/>
      <c r="G101" s="4"/>
      <c r="H101" s="52"/>
      <c r="I101" s="52"/>
      <c r="J101" s="53"/>
      <c r="K101" s="74"/>
    </row>
    <row r="102" spans="1:11" ht="26.25" thickBot="1" x14ac:dyDescent="0.25">
      <c r="A102" s="72"/>
      <c r="B102" s="256" t="s">
        <v>96</v>
      </c>
      <c r="C102" s="69"/>
      <c r="D102" s="314" t="s">
        <v>121</v>
      </c>
      <c r="E102" s="315"/>
      <c r="F102" s="145" t="s">
        <v>6</v>
      </c>
      <c r="G102" s="74"/>
      <c r="H102" s="314" t="s">
        <v>121</v>
      </c>
      <c r="I102" s="315"/>
      <c r="J102" s="145" t="s">
        <v>6</v>
      </c>
      <c r="K102" s="74"/>
    </row>
    <row r="103" spans="1:11" ht="12.75" customHeight="1" x14ac:dyDescent="0.2">
      <c r="A103" s="72"/>
      <c r="B103" s="88" t="s">
        <v>49</v>
      </c>
      <c r="C103" s="89"/>
      <c r="D103" s="90"/>
      <c r="E103" s="79"/>
      <c r="F103" s="304" t="str">
        <f>IF(F114=0,"",F114/F130)</f>
        <v/>
      </c>
      <c r="G103" s="74"/>
      <c r="H103" s="90"/>
      <c r="I103" s="79"/>
      <c r="J103" s="304" t="str">
        <f>IF(J114=0,"",J114/J130)</f>
        <v/>
      </c>
      <c r="K103" s="74"/>
    </row>
    <row r="104" spans="1:11" ht="12.75" customHeight="1" x14ac:dyDescent="0.2">
      <c r="A104" s="72"/>
      <c r="B104" s="77"/>
      <c r="C104" s="89"/>
      <c r="D104" s="90"/>
      <c r="E104" s="79"/>
      <c r="F104" s="305"/>
      <c r="G104" s="74"/>
      <c r="H104" s="90"/>
      <c r="I104" s="79"/>
      <c r="J104" s="305"/>
      <c r="K104" s="74"/>
    </row>
    <row r="105" spans="1:11" ht="12.75" customHeight="1" x14ac:dyDescent="0.2">
      <c r="A105" s="72"/>
      <c r="B105" s="77"/>
      <c r="C105" s="89"/>
      <c r="D105" s="90"/>
      <c r="E105" s="79"/>
      <c r="F105" s="305"/>
      <c r="G105" s="74"/>
      <c r="H105" s="90"/>
      <c r="I105" s="79"/>
      <c r="J105" s="305"/>
      <c r="K105" s="74"/>
    </row>
    <row r="106" spans="1:11" ht="12.75" customHeight="1" x14ac:dyDescent="0.2">
      <c r="A106" s="72"/>
      <c r="B106" s="77"/>
      <c r="C106" s="89"/>
      <c r="D106" s="90"/>
      <c r="E106" s="79"/>
      <c r="F106" s="305"/>
      <c r="G106" s="74"/>
      <c r="H106" s="90"/>
      <c r="I106" s="79"/>
      <c r="J106" s="305"/>
      <c r="K106" s="74"/>
    </row>
    <row r="107" spans="1:11" ht="12.75" customHeight="1" x14ac:dyDescent="0.2">
      <c r="A107" s="72"/>
      <c r="B107" s="77"/>
      <c r="C107" s="89"/>
      <c r="D107" s="90"/>
      <c r="E107" s="79"/>
      <c r="F107" s="305"/>
      <c r="G107" s="74"/>
      <c r="H107" s="90"/>
      <c r="I107" s="79"/>
      <c r="J107" s="305"/>
      <c r="K107" s="74"/>
    </row>
    <row r="108" spans="1:11" ht="12.75" customHeight="1" x14ac:dyDescent="0.2">
      <c r="A108" s="72"/>
      <c r="B108" s="77"/>
      <c r="C108" s="89"/>
      <c r="D108" s="80"/>
      <c r="E108" s="81"/>
      <c r="F108" s="305"/>
      <c r="G108" s="74"/>
      <c r="H108" s="80"/>
      <c r="I108" s="81"/>
      <c r="J108" s="305"/>
      <c r="K108" s="74"/>
    </row>
    <row r="109" spans="1:11" ht="12.75" customHeight="1" x14ac:dyDescent="0.2">
      <c r="A109" s="72"/>
      <c r="B109" s="77"/>
      <c r="C109" s="89"/>
      <c r="D109" s="80"/>
      <c r="E109" s="81"/>
      <c r="F109" s="305"/>
      <c r="G109" s="74"/>
      <c r="H109" s="80"/>
      <c r="I109" s="81"/>
      <c r="J109" s="305"/>
      <c r="K109" s="74"/>
    </row>
    <row r="110" spans="1:11" ht="12.75" customHeight="1" x14ac:dyDescent="0.2">
      <c r="A110" s="72"/>
      <c r="B110" s="77"/>
      <c r="C110" s="89"/>
      <c r="D110" s="80"/>
      <c r="E110" s="81"/>
      <c r="F110" s="305"/>
      <c r="G110" s="74"/>
      <c r="H110" s="80"/>
      <c r="I110" s="81"/>
      <c r="J110" s="305"/>
      <c r="K110" s="74"/>
    </row>
    <row r="111" spans="1:11" ht="12.75" customHeight="1" x14ac:dyDescent="0.2">
      <c r="A111" s="72"/>
      <c r="B111" s="77"/>
      <c r="C111" s="89"/>
      <c r="D111" s="80"/>
      <c r="E111" s="81"/>
      <c r="F111" s="305"/>
      <c r="G111" s="74"/>
      <c r="H111" s="80"/>
      <c r="I111" s="81"/>
      <c r="J111" s="305"/>
      <c r="K111" s="74"/>
    </row>
    <row r="112" spans="1:11" ht="12.75" customHeight="1" x14ac:dyDescent="0.2">
      <c r="A112" s="72"/>
      <c r="B112" s="77"/>
      <c r="C112" s="89"/>
      <c r="D112" s="80"/>
      <c r="E112" s="81"/>
      <c r="F112" s="305"/>
      <c r="G112" s="74"/>
      <c r="H112" s="80"/>
      <c r="I112" s="81"/>
      <c r="J112" s="305"/>
      <c r="K112" s="74"/>
    </row>
    <row r="113" spans="1:11" ht="13.5" customHeight="1" thickBot="1" x14ac:dyDescent="0.25">
      <c r="A113" s="72"/>
      <c r="B113" s="96"/>
      <c r="C113" s="89"/>
      <c r="D113" s="80"/>
      <c r="E113" s="81"/>
      <c r="F113" s="306"/>
      <c r="G113" s="74"/>
      <c r="H113" s="80"/>
      <c r="I113" s="81"/>
      <c r="J113" s="306"/>
      <c r="K113" s="74"/>
    </row>
    <row r="114" spans="1:11" ht="13.5" thickBot="1" x14ac:dyDescent="0.25">
      <c r="A114" s="72"/>
      <c r="B114" s="139" t="s">
        <v>50</v>
      </c>
      <c r="C114" s="94"/>
      <c r="D114" s="147">
        <f>SUM(D103:D113)</f>
        <v>0</v>
      </c>
      <c r="E114" s="148">
        <f>SUM(E103:E113)</f>
        <v>0</v>
      </c>
      <c r="F114" s="144">
        <f>D114+E114</f>
        <v>0</v>
      </c>
      <c r="G114" s="74"/>
      <c r="H114" s="147">
        <f>SUM(H103:H113)</f>
        <v>0</v>
      </c>
      <c r="I114" s="148">
        <f>SUM(I103:I113)</f>
        <v>0</v>
      </c>
      <c r="J114" s="144">
        <f>H114+I114</f>
        <v>0</v>
      </c>
      <c r="K114" s="74"/>
    </row>
    <row r="115" spans="1:11" ht="3.75" customHeight="1" thickBot="1" x14ac:dyDescent="0.25">
      <c r="A115" s="72"/>
      <c r="B115" s="50"/>
      <c r="C115" s="51"/>
      <c r="D115" s="52"/>
      <c r="E115" s="52"/>
      <c r="F115" s="52"/>
      <c r="G115" s="4"/>
      <c r="H115" s="52"/>
      <c r="I115" s="52"/>
      <c r="J115" s="53"/>
      <c r="K115" s="74"/>
    </row>
    <row r="116" spans="1:11" ht="26.25" thickBot="1" x14ac:dyDescent="0.25">
      <c r="A116" s="72"/>
      <c r="B116" s="256" t="s">
        <v>51</v>
      </c>
      <c r="C116" s="69"/>
      <c r="D116" s="314" t="s">
        <v>121</v>
      </c>
      <c r="E116" s="315"/>
      <c r="F116" s="145" t="s">
        <v>6</v>
      </c>
      <c r="G116" s="74"/>
      <c r="H116" s="314" t="s">
        <v>121</v>
      </c>
      <c r="I116" s="315"/>
      <c r="J116" s="145" t="s">
        <v>6</v>
      </c>
      <c r="K116" s="74"/>
    </row>
    <row r="117" spans="1:11" ht="12.75" customHeight="1" x14ac:dyDescent="0.2">
      <c r="A117" s="72"/>
      <c r="B117" s="88"/>
      <c r="C117" s="89"/>
      <c r="D117" s="80"/>
      <c r="E117" s="81"/>
      <c r="F117" s="304" t="str">
        <f>IF(F128=0,"",F128/F130)</f>
        <v/>
      </c>
      <c r="G117" s="74"/>
      <c r="H117" s="80"/>
      <c r="I117" s="81"/>
      <c r="J117" s="304" t="str">
        <f>IF(J128=0,"",J128/J130)</f>
        <v/>
      </c>
      <c r="K117" s="74"/>
    </row>
    <row r="118" spans="1:11" ht="12.75" customHeight="1" x14ac:dyDescent="0.2">
      <c r="A118" s="72"/>
      <c r="B118" s="77"/>
      <c r="C118" s="89"/>
      <c r="D118" s="80"/>
      <c r="E118" s="81"/>
      <c r="F118" s="305"/>
      <c r="G118" s="74"/>
      <c r="H118" s="80"/>
      <c r="I118" s="81"/>
      <c r="J118" s="305"/>
      <c r="K118" s="74"/>
    </row>
    <row r="119" spans="1:11" ht="12.75" customHeight="1" x14ac:dyDescent="0.2">
      <c r="A119" s="72"/>
      <c r="B119" s="77"/>
      <c r="C119" s="89"/>
      <c r="D119" s="80"/>
      <c r="E119" s="81"/>
      <c r="F119" s="305"/>
      <c r="G119" s="74"/>
      <c r="H119" s="80"/>
      <c r="I119" s="81"/>
      <c r="J119" s="305"/>
      <c r="K119" s="74"/>
    </row>
    <row r="120" spans="1:11" ht="12.75" customHeight="1" x14ac:dyDescent="0.2">
      <c r="A120" s="72"/>
      <c r="B120" s="77"/>
      <c r="C120" s="89"/>
      <c r="D120" s="80"/>
      <c r="E120" s="81"/>
      <c r="F120" s="305"/>
      <c r="G120" s="74"/>
      <c r="H120" s="80"/>
      <c r="I120" s="81"/>
      <c r="J120" s="305"/>
      <c r="K120" s="74"/>
    </row>
    <row r="121" spans="1:11" ht="12.75" customHeight="1" x14ac:dyDescent="0.2">
      <c r="A121" s="72"/>
      <c r="B121" s="77"/>
      <c r="C121" s="89"/>
      <c r="D121" s="80"/>
      <c r="E121" s="81"/>
      <c r="F121" s="305"/>
      <c r="G121" s="74"/>
      <c r="H121" s="80"/>
      <c r="I121" s="81"/>
      <c r="J121" s="305"/>
      <c r="K121" s="74"/>
    </row>
    <row r="122" spans="1:11" ht="12.75" customHeight="1" x14ac:dyDescent="0.2">
      <c r="A122" s="72"/>
      <c r="B122" s="77"/>
      <c r="C122" s="89"/>
      <c r="D122" s="80"/>
      <c r="E122" s="81"/>
      <c r="F122" s="305"/>
      <c r="G122" s="74"/>
      <c r="H122" s="80"/>
      <c r="I122" s="81"/>
      <c r="J122" s="305"/>
      <c r="K122" s="74"/>
    </row>
    <row r="123" spans="1:11" ht="12.75" customHeight="1" x14ac:dyDescent="0.2">
      <c r="A123" s="72"/>
      <c r="B123" s="77"/>
      <c r="C123" s="89"/>
      <c r="D123" s="80"/>
      <c r="E123" s="81"/>
      <c r="F123" s="305"/>
      <c r="G123" s="74"/>
      <c r="H123" s="80"/>
      <c r="I123" s="81"/>
      <c r="J123" s="305"/>
      <c r="K123" s="74"/>
    </row>
    <row r="124" spans="1:11" ht="12.75" customHeight="1" x14ac:dyDescent="0.2">
      <c r="A124" s="72"/>
      <c r="B124" s="77"/>
      <c r="C124" s="89"/>
      <c r="D124" s="80"/>
      <c r="E124" s="81"/>
      <c r="F124" s="305"/>
      <c r="G124" s="74"/>
      <c r="H124" s="80"/>
      <c r="I124" s="81"/>
      <c r="J124" s="305"/>
      <c r="K124" s="74"/>
    </row>
    <row r="125" spans="1:11" ht="12.75" customHeight="1" x14ac:dyDescent="0.2">
      <c r="A125" s="72"/>
      <c r="B125" s="77"/>
      <c r="C125" s="89"/>
      <c r="D125" s="80"/>
      <c r="E125" s="81"/>
      <c r="F125" s="305"/>
      <c r="G125" s="74"/>
      <c r="H125" s="80"/>
      <c r="I125" s="81"/>
      <c r="J125" s="305"/>
      <c r="K125" s="74"/>
    </row>
    <row r="126" spans="1:11" ht="12.75" customHeight="1" x14ac:dyDescent="0.2">
      <c r="A126" s="72"/>
      <c r="B126" s="77"/>
      <c r="C126" s="89"/>
      <c r="D126" s="80"/>
      <c r="E126" s="81"/>
      <c r="F126" s="305"/>
      <c r="G126" s="74"/>
      <c r="H126" s="80"/>
      <c r="I126" s="81"/>
      <c r="J126" s="305"/>
      <c r="K126" s="74"/>
    </row>
    <row r="127" spans="1:11" ht="13.5" customHeight="1" thickBot="1" x14ac:dyDescent="0.25">
      <c r="A127" s="72"/>
      <c r="B127" s="96"/>
      <c r="C127" s="89"/>
      <c r="D127" s="80"/>
      <c r="E127" s="81"/>
      <c r="F127" s="306"/>
      <c r="G127" s="74"/>
      <c r="H127" s="80"/>
      <c r="I127" s="81"/>
      <c r="J127" s="306"/>
      <c r="K127" s="74"/>
    </row>
    <row r="128" spans="1:11" ht="13.5" customHeight="1" thickBot="1" x14ac:dyDescent="0.25">
      <c r="A128" s="72"/>
      <c r="B128" s="139" t="s">
        <v>52</v>
      </c>
      <c r="C128" s="94"/>
      <c r="D128" s="147">
        <f>SUM(D117:D127)</f>
        <v>0</v>
      </c>
      <c r="E128" s="148">
        <f>SUM(E117:E127)</f>
        <v>0</v>
      </c>
      <c r="F128" s="144">
        <f>D128+E128</f>
        <v>0</v>
      </c>
      <c r="G128" s="95"/>
      <c r="H128" s="147">
        <f>SUM(H117:H127)</f>
        <v>0</v>
      </c>
      <c r="I128" s="148">
        <f>SUM(I117:I127)</f>
        <v>0</v>
      </c>
      <c r="J128" s="144">
        <f>H128+I128</f>
        <v>0</v>
      </c>
      <c r="K128" s="72"/>
    </row>
    <row r="129" spans="1:11" ht="3.75" customHeight="1" thickBot="1" x14ac:dyDescent="0.25">
      <c r="A129" s="72"/>
      <c r="B129" s="56"/>
      <c r="C129" s="57"/>
      <c r="D129" s="58"/>
      <c r="E129" s="58"/>
      <c r="F129" s="58"/>
      <c r="G129" s="59"/>
      <c r="H129" s="58"/>
      <c r="I129" s="58"/>
      <c r="J129" s="60"/>
      <c r="K129" s="72"/>
    </row>
    <row r="130" spans="1:11" x14ac:dyDescent="0.2">
      <c r="A130" s="72"/>
      <c r="B130" s="151" t="s">
        <v>53</v>
      </c>
      <c r="C130" s="69"/>
      <c r="D130" s="152">
        <f>D28+D39+D50+D62+D74+D89+D100+D114+D128</f>
        <v>0</v>
      </c>
      <c r="E130" s="153">
        <f>E28+E39+E50+E62+E74+E89+E100+E114+E128</f>
        <v>0</v>
      </c>
      <c r="F130" s="154">
        <f>D130+E130</f>
        <v>0</v>
      </c>
      <c r="G130" s="74"/>
      <c r="H130" s="152">
        <f>H28+H39+H50+H62+H74+H89+H100+H114+H128</f>
        <v>0</v>
      </c>
      <c r="I130" s="153">
        <f>I28+I39+I50+I62+I74+I89+I100+I114+I128</f>
        <v>0</v>
      </c>
      <c r="J130" s="154">
        <f>H130+I130</f>
        <v>0</v>
      </c>
      <c r="K130" s="72"/>
    </row>
    <row r="131" spans="1:11" ht="6" customHeight="1" x14ac:dyDescent="0.2">
      <c r="A131" s="72"/>
      <c r="B131" s="97"/>
      <c r="C131" s="89"/>
      <c r="D131" s="98"/>
      <c r="E131" s="99"/>
      <c r="F131" s="100"/>
      <c r="G131" s="74"/>
      <c r="H131" s="98"/>
      <c r="I131" s="99"/>
      <c r="J131" s="100"/>
      <c r="K131" s="74"/>
    </row>
    <row r="132" spans="1:11" ht="13.5" thickBot="1" x14ac:dyDescent="0.25">
      <c r="A132" s="72"/>
      <c r="B132" s="155" t="s">
        <v>54</v>
      </c>
      <c r="C132" s="94"/>
      <c r="D132" s="156">
        <f>D11-D130</f>
        <v>0</v>
      </c>
      <c r="E132" s="157">
        <f>E11-E130</f>
        <v>0</v>
      </c>
      <c r="F132" s="158">
        <f>D132+E132</f>
        <v>0</v>
      </c>
      <c r="G132" s="95"/>
      <c r="H132" s="156">
        <f>H11-H130</f>
        <v>0</v>
      </c>
      <c r="I132" s="157">
        <f>I11-I130</f>
        <v>0</v>
      </c>
      <c r="J132" s="158">
        <f>H132+I132</f>
        <v>0</v>
      </c>
      <c r="K132" s="74"/>
    </row>
    <row r="133" spans="1:11" ht="3.75" customHeight="1" thickBot="1" x14ac:dyDescent="0.25">
      <c r="A133" s="94"/>
      <c r="B133" s="59"/>
      <c r="C133" s="4"/>
      <c r="D133" s="4"/>
      <c r="E133" s="4"/>
      <c r="F133" s="4"/>
      <c r="G133" s="4"/>
      <c r="H133" s="4"/>
      <c r="I133" s="59"/>
      <c r="J133" s="59"/>
      <c r="K133" s="95"/>
    </row>
    <row r="134" spans="1:11" ht="7.5" customHeight="1" thickBo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7"/>
      <c r="K134" s="7"/>
    </row>
    <row r="135" spans="1:11" ht="3.75" customHeight="1" thickBot="1" x14ac:dyDescent="0.25">
      <c r="A135" s="69"/>
      <c r="B135" s="4"/>
      <c r="C135" s="48"/>
      <c r="D135" s="4"/>
      <c r="E135" s="4"/>
      <c r="F135" s="4"/>
      <c r="G135" s="48"/>
      <c r="H135" s="4"/>
      <c r="I135" s="4"/>
      <c r="J135" s="4"/>
      <c r="K135" s="70"/>
    </row>
    <row r="136" spans="1:11" ht="12.75" customHeight="1" x14ac:dyDescent="0.2">
      <c r="A136" s="89"/>
      <c r="B136" s="159" t="s">
        <v>143</v>
      </c>
      <c r="C136" s="74"/>
      <c r="D136" s="339" t="s">
        <v>146</v>
      </c>
      <c r="E136" s="340"/>
      <c r="F136" s="341"/>
      <c r="G136" s="74"/>
      <c r="H136" s="339" t="s">
        <v>146</v>
      </c>
      <c r="I136" s="340"/>
      <c r="J136" s="341"/>
      <c r="K136" s="74"/>
    </row>
    <row r="137" spans="1:11" ht="12.75" customHeight="1" x14ac:dyDescent="0.2">
      <c r="A137" s="89"/>
      <c r="B137" s="101" t="s">
        <v>109</v>
      </c>
      <c r="C137" s="74"/>
      <c r="D137" s="300" t="str">
        <f>IF((D11+E11)=0,"",D11+E11)</f>
        <v/>
      </c>
      <c r="E137" s="301"/>
      <c r="F137" s="302"/>
      <c r="G137" s="74"/>
      <c r="H137" s="300" t="str">
        <f>IF((H11+I11)=0,"",H11+I11)</f>
        <v/>
      </c>
      <c r="I137" s="301"/>
      <c r="J137" s="302"/>
      <c r="K137" s="74"/>
    </row>
    <row r="138" spans="1:11" ht="12.75" customHeight="1" x14ac:dyDescent="0.2">
      <c r="A138" s="89"/>
      <c r="B138" s="101" t="s">
        <v>55</v>
      </c>
      <c r="C138" s="74"/>
      <c r="D138" s="307" t="str">
        <f>IF((D130+E130)=0,"",D130+E130)</f>
        <v/>
      </c>
      <c r="E138" s="308"/>
      <c r="F138" s="309"/>
      <c r="G138" s="74"/>
      <c r="H138" s="307" t="str">
        <f>IF((H130+I130)=0,"",H130+I130)</f>
        <v/>
      </c>
      <c r="I138" s="308"/>
      <c r="J138" s="309"/>
      <c r="K138" s="74"/>
    </row>
    <row r="139" spans="1:11" ht="13.5" customHeight="1" thickBot="1" x14ac:dyDescent="0.25">
      <c r="A139" s="89"/>
      <c r="B139" s="102" t="s">
        <v>110</v>
      </c>
      <c r="C139" s="74"/>
      <c r="D139" s="342" t="str">
        <f>IF(F11=0,"",(IF(F130=0,"",(D137-D138))))</f>
        <v/>
      </c>
      <c r="E139" s="343"/>
      <c r="F139" s="344"/>
      <c r="G139" s="74"/>
      <c r="H139" s="342" t="str">
        <f>IF(J11=0,"",(IF(J130=0,"",(H137-H138))))</f>
        <v/>
      </c>
      <c r="I139" s="343"/>
      <c r="J139" s="344"/>
      <c r="K139" s="74"/>
    </row>
    <row r="140" spans="1:11" s="2" customFormat="1" ht="9" customHeight="1" thickBot="1" x14ac:dyDescent="0.25">
      <c r="A140" s="72"/>
      <c r="B140" s="54"/>
      <c r="C140" s="74"/>
      <c r="D140" s="3"/>
      <c r="E140" s="1"/>
      <c r="F140" s="5"/>
      <c r="G140" s="74"/>
      <c r="H140" s="3"/>
      <c r="I140" s="1"/>
      <c r="J140" s="5"/>
      <c r="K140" s="74"/>
    </row>
    <row r="141" spans="1:11" s="2" customFormat="1" ht="15.75" x14ac:dyDescent="0.2">
      <c r="A141" s="72"/>
      <c r="B141" s="327" t="s">
        <v>56</v>
      </c>
      <c r="C141" s="74"/>
      <c r="D141" s="345" t="str">
        <f>IF(D139="","",IF(D139&lt;0,"Toma de Conta Informa:",IF(D139=0,"Toma de Conta Informa:","Toma de Conta Informa:")))</f>
        <v/>
      </c>
      <c r="E141" s="346"/>
      <c r="F141" s="347"/>
      <c r="G141" s="74"/>
      <c r="H141" s="345" t="str">
        <f>IF(H139="","",IF(H139&lt;0,"Toma de Conta Informa:",IF(H139=0,"Toma de Conta Informa:","Toma de Conta Informa:")))</f>
        <v/>
      </c>
      <c r="I141" s="346"/>
      <c r="J141" s="347"/>
      <c r="K141" s="74"/>
    </row>
    <row r="142" spans="1:11" s="1" customFormat="1" ht="16.5" thickBot="1" x14ac:dyDescent="0.25">
      <c r="A142" s="72"/>
      <c r="B142" s="351"/>
      <c r="C142" s="74"/>
      <c r="D142" s="333" t="str">
        <f>IF(D139="","",IF(D139&lt;0,"Atenção - Resultado Mensal Negativo",IF(D139=0,"Nem Positivo nem Negativo - No Limite","Parabéns - Resultado Mensal Positivo")))</f>
        <v/>
      </c>
      <c r="E142" s="334"/>
      <c r="F142" s="335"/>
      <c r="G142" s="74"/>
      <c r="H142" s="333" t="str">
        <f>IF(H139="","",IF(H139&lt;0,"Atenção - Resultado Mensal Negativo",IF(H139=0,"Nem Positivo nem Negativo - No Limite","Parabéns - Resultado Mensal Positivo")))</f>
        <v/>
      </c>
      <c r="I142" s="334"/>
      <c r="J142" s="335"/>
      <c r="K142" s="74"/>
    </row>
    <row r="143" spans="1:11" s="2" customFormat="1" ht="3.75" customHeight="1" thickBot="1" x14ac:dyDescent="0.25">
      <c r="A143" s="94"/>
      <c r="B143" s="59"/>
      <c r="C143" s="59"/>
      <c r="D143" s="4"/>
      <c r="E143" s="4"/>
      <c r="F143" s="4"/>
      <c r="G143" s="59"/>
      <c r="H143" s="4"/>
      <c r="I143" s="4"/>
      <c r="J143" s="4"/>
      <c r="K143" s="95"/>
    </row>
    <row r="144" spans="1:11" s="2" customFormat="1" ht="7.5" customHeight="1" thickBot="1" x14ac:dyDescent="0.25">
      <c r="A144" s="103"/>
      <c r="B144" s="1"/>
      <c r="C144" s="1"/>
      <c r="D144" s="1"/>
      <c r="E144" s="1"/>
      <c r="F144" s="7"/>
      <c r="G144" s="7"/>
      <c r="H144" s="7"/>
      <c r="I144" s="1"/>
      <c r="J144" s="1"/>
      <c r="K144" s="103"/>
    </row>
    <row r="145" spans="1:11" s="2" customFormat="1" ht="3.75" customHeight="1" thickBot="1" x14ac:dyDescent="0.25">
      <c r="A145" s="104"/>
      <c r="B145" s="105"/>
      <c r="C145" s="106"/>
      <c r="D145" s="105"/>
      <c r="E145" s="105"/>
      <c r="F145" s="105"/>
      <c r="G145" s="106"/>
      <c r="H145" s="105"/>
      <c r="I145" s="105"/>
      <c r="J145" s="105"/>
      <c r="K145" s="107"/>
    </row>
    <row r="146" spans="1:11" ht="13.5" customHeight="1" thickBot="1" x14ac:dyDescent="0.25">
      <c r="A146" s="89"/>
      <c r="B146" s="160" t="s">
        <v>145</v>
      </c>
      <c r="C146" s="74"/>
      <c r="D146" s="303" t="s">
        <v>57</v>
      </c>
      <c r="E146" s="331"/>
      <c r="F146" s="332"/>
      <c r="G146" s="74"/>
      <c r="H146" s="303" t="s">
        <v>57</v>
      </c>
      <c r="I146" s="331"/>
      <c r="J146" s="332"/>
      <c r="K146" s="74"/>
    </row>
    <row r="147" spans="1:11" s="2" customFormat="1" ht="13.5" customHeight="1" thickBot="1" x14ac:dyDescent="0.25">
      <c r="A147" s="89"/>
      <c r="B147" s="108" t="s">
        <v>58</v>
      </c>
      <c r="C147" s="74"/>
      <c r="D147" s="324">
        <v>0.2</v>
      </c>
      <c r="E147" s="325"/>
      <c r="F147" s="326"/>
      <c r="G147" s="74"/>
      <c r="H147" s="324">
        <v>0.2</v>
      </c>
      <c r="I147" s="325"/>
      <c r="J147" s="326"/>
      <c r="K147" s="74"/>
    </row>
    <row r="148" spans="1:11" s="2" customFormat="1" ht="9" customHeight="1" thickBot="1" x14ac:dyDescent="0.25">
      <c r="A148" s="89"/>
      <c r="B148" s="54"/>
      <c r="C148" s="74"/>
      <c r="D148" s="3"/>
      <c r="E148" s="1"/>
      <c r="F148" s="5"/>
      <c r="G148" s="74"/>
      <c r="H148" s="3"/>
      <c r="I148" s="1"/>
      <c r="J148" s="5"/>
      <c r="K148" s="74"/>
    </row>
    <row r="149" spans="1:11" s="2" customFormat="1" ht="13.5" customHeight="1" thickBot="1" x14ac:dyDescent="0.25">
      <c r="A149" s="89"/>
      <c r="B149" s="161" t="s">
        <v>59</v>
      </c>
      <c r="C149" s="74"/>
      <c r="D149" s="303" t="s">
        <v>60</v>
      </c>
      <c r="E149" s="331"/>
      <c r="F149" s="332"/>
      <c r="G149" s="74"/>
      <c r="H149" s="303" t="s">
        <v>60</v>
      </c>
      <c r="I149" s="331"/>
      <c r="J149" s="332"/>
      <c r="K149" s="74"/>
    </row>
    <row r="150" spans="1:11" ht="12.75" customHeight="1" x14ac:dyDescent="0.2">
      <c r="A150" s="89"/>
      <c r="B150" s="165" t="s">
        <v>94</v>
      </c>
      <c r="C150" s="74"/>
      <c r="D150" s="297">
        <v>0</v>
      </c>
      <c r="E150" s="298"/>
      <c r="F150" s="299"/>
      <c r="G150" s="74"/>
      <c r="H150" s="297">
        <v>0</v>
      </c>
      <c r="I150" s="298"/>
      <c r="J150" s="299"/>
      <c r="K150" s="74"/>
    </row>
    <row r="151" spans="1:11" ht="13.5" customHeight="1" thickBot="1" x14ac:dyDescent="0.25">
      <c r="A151" s="89"/>
      <c r="B151" s="166" t="s">
        <v>95</v>
      </c>
      <c r="C151" s="74"/>
      <c r="D151" s="336">
        <v>0</v>
      </c>
      <c r="E151" s="337"/>
      <c r="F151" s="338"/>
      <c r="G151" s="74"/>
      <c r="H151" s="336">
        <v>0</v>
      </c>
      <c r="I151" s="337"/>
      <c r="J151" s="338"/>
      <c r="K151" s="74"/>
    </row>
    <row r="152" spans="1:11" ht="13.5" customHeight="1" thickBot="1" x14ac:dyDescent="0.25">
      <c r="A152" s="89"/>
      <c r="B152" s="162" t="s">
        <v>61</v>
      </c>
      <c r="C152" s="74"/>
      <c r="D152" s="303">
        <f>D150+D151</f>
        <v>0</v>
      </c>
      <c r="E152" s="295"/>
      <c r="F152" s="296"/>
      <c r="G152" s="74"/>
      <c r="H152" s="303">
        <f>H150+H151</f>
        <v>0</v>
      </c>
      <c r="I152" s="295"/>
      <c r="J152" s="296"/>
      <c r="K152" s="74"/>
    </row>
    <row r="153" spans="1:11" ht="3.75" customHeight="1" thickBot="1" x14ac:dyDescent="0.25">
      <c r="A153" s="89"/>
      <c r="B153" s="54"/>
      <c r="C153" s="74"/>
      <c r="D153" s="321"/>
      <c r="E153" s="322"/>
      <c r="F153" s="323"/>
      <c r="G153" s="74"/>
      <c r="H153" s="321"/>
      <c r="I153" s="322"/>
      <c r="J153" s="323"/>
      <c r="K153" s="74"/>
    </row>
    <row r="154" spans="1:11" ht="13.5" customHeight="1" thickBot="1" x14ac:dyDescent="0.25">
      <c r="A154" s="89"/>
      <c r="B154" s="161" t="s">
        <v>100</v>
      </c>
      <c r="C154" s="74"/>
      <c r="D154" s="294">
        <f>IF(F11&lt;=0,0,IF(D139&lt;0,"Resultado Negativo. Não é possível fazer aplicação. ",ROUND((D152/F11),2)))</f>
        <v>0</v>
      </c>
      <c r="E154" s="295"/>
      <c r="F154" s="296"/>
      <c r="G154" s="74"/>
      <c r="H154" s="294">
        <f>IF(J11&lt;=0,0,IF(H139&lt;0,"Resultado Negativo. Não é possível fazer aplicação. ",ROUND((H152/J11),2)))</f>
        <v>0</v>
      </c>
      <c r="I154" s="295"/>
      <c r="J154" s="296"/>
      <c r="K154" s="74"/>
    </row>
    <row r="155" spans="1:11" ht="9" customHeight="1" x14ac:dyDescent="0.2">
      <c r="A155" s="89"/>
      <c r="B155" s="55"/>
      <c r="C155" s="74"/>
      <c r="D155" s="109"/>
      <c r="E155" s="2"/>
      <c r="F155" s="49"/>
      <c r="G155" s="74"/>
      <c r="H155" s="109"/>
      <c r="I155" s="2"/>
      <c r="J155" s="49"/>
      <c r="K155" s="74"/>
    </row>
    <row r="156" spans="1:11" ht="16.5" customHeight="1" thickBot="1" x14ac:dyDescent="0.25">
      <c r="A156" s="89"/>
      <c r="B156" s="110" t="s">
        <v>62</v>
      </c>
      <c r="C156" s="74"/>
      <c r="D156" s="318" t="str">
        <f>IF(D139&lt;0,"",IF(D152&lt;=0,"",IF(D154&lt;D147,"Atenção - Meta não cumprida","Parabéns - Meta cumprida")))</f>
        <v/>
      </c>
      <c r="E156" s="319"/>
      <c r="F156" s="320"/>
      <c r="G156" s="74"/>
      <c r="H156" s="318" t="str">
        <f>IF(H139&lt;0,"",IF(H152&lt;=0,"",IF(H154&lt;H147,"Atenção - Meta não cumprida","Parabéns - Meta cumprida")))</f>
        <v/>
      </c>
      <c r="I156" s="319"/>
      <c r="J156" s="320"/>
      <c r="K156" s="74"/>
    </row>
    <row r="157" spans="1:11" ht="3.75" customHeight="1" thickBot="1" x14ac:dyDescent="0.25">
      <c r="A157" s="94"/>
      <c r="B157" s="111"/>
      <c r="C157" s="59"/>
      <c r="D157" s="111"/>
      <c r="E157" s="111"/>
      <c r="F157" s="112"/>
      <c r="G157" s="59"/>
      <c r="H157" s="111"/>
      <c r="I157" s="111"/>
      <c r="J157" s="112"/>
      <c r="K157" s="95"/>
    </row>
    <row r="158" spans="1:11" ht="7.5" customHeight="1" thickBot="1" x14ac:dyDescent="0.25">
      <c r="A158" s="103"/>
      <c r="B158" s="6"/>
      <c r="C158" s="7"/>
      <c r="D158" s="6"/>
      <c r="E158" s="6"/>
      <c r="F158" s="6"/>
      <c r="G158" s="7"/>
      <c r="H158" s="6"/>
      <c r="I158" s="6"/>
      <c r="J158" s="6"/>
      <c r="K158" s="103"/>
    </row>
    <row r="159" spans="1:11" ht="3.75" customHeight="1" thickBot="1" x14ac:dyDescent="0.25">
      <c r="A159" s="69"/>
      <c r="B159" s="48"/>
      <c r="C159" s="48"/>
      <c r="D159" s="4"/>
      <c r="E159" s="4"/>
      <c r="F159" s="4"/>
      <c r="G159" s="48"/>
      <c r="H159" s="4"/>
      <c r="I159" s="4"/>
      <c r="J159" s="4"/>
      <c r="K159" s="70"/>
    </row>
    <row r="160" spans="1:11" ht="12.75" customHeight="1" x14ac:dyDescent="0.2">
      <c r="A160" s="72"/>
      <c r="B160" s="366" t="s">
        <v>153</v>
      </c>
      <c r="C160" s="72"/>
      <c r="D160" s="104"/>
      <c r="E160" s="106"/>
      <c r="F160" s="107"/>
      <c r="G160" s="74"/>
      <c r="H160" s="104"/>
      <c r="I160" s="106"/>
      <c r="J160" s="107"/>
      <c r="K160" s="74"/>
    </row>
    <row r="161" spans="1:11" ht="12.75" customHeight="1" x14ac:dyDescent="0.2">
      <c r="A161" s="72"/>
      <c r="B161" s="330"/>
      <c r="C161" s="72"/>
      <c r="D161" s="109"/>
      <c r="E161" s="2"/>
      <c r="F161" s="49"/>
      <c r="G161" s="74"/>
      <c r="H161" s="109"/>
      <c r="I161" s="2"/>
      <c r="J161" s="49"/>
      <c r="K161" s="74"/>
    </row>
    <row r="162" spans="1:11" ht="12.75" customHeight="1" x14ac:dyDescent="0.2">
      <c r="A162" s="72"/>
      <c r="B162" s="330"/>
      <c r="C162" s="72"/>
      <c r="D162" s="109"/>
      <c r="E162" s="2"/>
      <c r="F162" s="49"/>
      <c r="G162" s="74"/>
      <c r="H162" s="109"/>
      <c r="I162" s="2"/>
      <c r="J162" s="49"/>
      <c r="K162" s="74"/>
    </row>
    <row r="163" spans="1:11" ht="12.75" customHeight="1" x14ac:dyDescent="0.2">
      <c r="A163" s="72"/>
      <c r="B163" s="330"/>
      <c r="C163" s="72"/>
      <c r="D163" s="109" t="s">
        <v>5</v>
      </c>
      <c r="E163" s="2">
        <f>F28</f>
        <v>0</v>
      </c>
      <c r="F163" s="49"/>
      <c r="G163" s="74"/>
      <c r="H163" s="109" t="s">
        <v>5</v>
      </c>
      <c r="I163" s="2">
        <f>J28</f>
        <v>0</v>
      </c>
      <c r="J163" s="49"/>
      <c r="K163" s="74"/>
    </row>
    <row r="164" spans="1:11" ht="12.75" customHeight="1" x14ac:dyDescent="0.2">
      <c r="A164" s="72"/>
      <c r="B164" s="330"/>
      <c r="C164" s="72"/>
      <c r="D164" s="109" t="s">
        <v>18</v>
      </c>
      <c r="E164" s="2">
        <f>F39</f>
        <v>0</v>
      </c>
      <c r="F164" s="49"/>
      <c r="G164" s="74"/>
      <c r="H164" s="109" t="s">
        <v>18</v>
      </c>
      <c r="I164" s="2">
        <f>J39</f>
        <v>0</v>
      </c>
      <c r="J164" s="49"/>
      <c r="K164" s="74"/>
    </row>
    <row r="165" spans="1:11" ht="12.75" customHeight="1" x14ac:dyDescent="0.2">
      <c r="A165" s="72"/>
      <c r="B165" s="330"/>
      <c r="C165" s="72"/>
      <c r="D165" s="109" t="s">
        <v>22</v>
      </c>
      <c r="E165" s="2">
        <f>F50</f>
        <v>0</v>
      </c>
      <c r="F165" s="49"/>
      <c r="G165" s="74"/>
      <c r="H165" s="109" t="s">
        <v>22</v>
      </c>
      <c r="I165" s="2">
        <f>J50</f>
        <v>0</v>
      </c>
      <c r="J165" s="49"/>
      <c r="K165" s="74"/>
    </row>
    <row r="166" spans="1:11" ht="12.75" customHeight="1" x14ac:dyDescent="0.2">
      <c r="A166" s="72"/>
      <c r="B166" s="330"/>
      <c r="C166" s="72"/>
      <c r="D166" s="109" t="s">
        <v>106</v>
      </c>
      <c r="E166" s="2">
        <f>F62</f>
        <v>0</v>
      </c>
      <c r="F166" s="49"/>
      <c r="G166" s="74"/>
      <c r="H166" s="109" t="s">
        <v>106</v>
      </c>
      <c r="I166" s="2">
        <f>J62</f>
        <v>0</v>
      </c>
      <c r="J166" s="49"/>
      <c r="K166" s="74"/>
    </row>
    <row r="167" spans="1:11" ht="12.75" customHeight="1" x14ac:dyDescent="0.2">
      <c r="A167" s="72"/>
      <c r="B167" s="330"/>
      <c r="C167" s="72"/>
      <c r="D167" s="109" t="s">
        <v>63</v>
      </c>
      <c r="E167" s="2">
        <f>F74</f>
        <v>0</v>
      </c>
      <c r="F167" s="49"/>
      <c r="G167" s="74"/>
      <c r="H167" s="109" t="s">
        <v>63</v>
      </c>
      <c r="I167" s="2">
        <f>J74</f>
        <v>0</v>
      </c>
      <c r="J167" s="49"/>
      <c r="K167" s="74"/>
    </row>
    <row r="168" spans="1:11" ht="12.75" customHeight="1" x14ac:dyDescent="0.2">
      <c r="A168" s="72"/>
      <c r="B168" s="330"/>
      <c r="C168" s="72"/>
      <c r="D168" s="109" t="s">
        <v>107</v>
      </c>
      <c r="E168" s="2">
        <f>F89</f>
        <v>0</v>
      </c>
      <c r="F168" s="49"/>
      <c r="G168" s="74"/>
      <c r="H168" s="109" t="s">
        <v>107</v>
      </c>
      <c r="I168" s="2">
        <f>J89</f>
        <v>0</v>
      </c>
      <c r="J168" s="49"/>
      <c r="K168" s="74"/>
    </row>
    <row r="169" spans="1:11" ht="12.75" customHeight="1" x14ac:dyDescent="0.2">
      <c r="A169" s="72"/>
      <c r="B169" s="330"/>
      <c r="C169" s="72"/>
      <c r="D169" s="109" t="s">
        <v>45</v>
      </c>
      <c r="E169" s="2">
        <f>F100</f>
        <v>0</v>
      </c>
      <c r="F169" s="49"/>
      <c r="G169" s="74"/>
      <c r="H169" s="109" t="s">
        <v>45</v>
      </c>
      <c r="I169" s="2">
        <f>J100</f>
        <v>0</v>
      </c>
      <c r="J169" s="49"/>
      <c r="K169" s="74"/>
    </row>
    <row r="170" spans="1:11" ht="12.75" customHeight="1" x14ac:dyDescent="0.2">
      <c r="A170" s="72"/>
      <c r="B170" s="330"/>
      <c r="C170" s="72"/>
      <c r="D170" s="109" t="s">
        <v>102</v>
      </c>
      <c r="E170" s="2">
        <f>F114</f>
        <v>0</v>
      </c>
      <c r="F170" s="49"/>
      <c r="G170" s="74"/>
      <c r="H170" s="109" t="s">
        <v>102</v>
      </c>
      <c r="I170" s="2">
        <f>J114</f>
        <v>0</v>
      </c>
      <c r="J170" s="49"/>
      <c r="K170" s="74"/>
    </row>
    <row r="171" spans="1:11" ht="12.75" customHeight="1" x14ac:dyDescent="0.2">
      <c r="A171" s="72"/>
      <c r="B171" s="330"/>
      <c r="C171" s="72"/>
      <c r="D171" s="109" t="s">
        <v>64</v>
      </c>
      <c r="E171" s="2">
        <f>F128</f>
        <v>0</v>
      </c>
      <c r="F171" s="49"/>
      <c r="G171" s="74"/>
      <c r="H171" s="109" t="s">
        <v>64</v>
      </c>
      <c r="I171" s="2">
        <f>J128</f>
        <v>0</v>
      </c>
      <c r="J171" s="49"/>
      <c r="K171" s="74"/>
    </row>
    <row r="172" spans="1:11" ht="12.75" customHeight="1" x14ac:dyDescent="0.2">
      <c r="A172" s="72"/>
      <c r="B172" s="330"/>
      <c r="C172" s="72"/>
      <c r="D172" s="109"/>
      <c r="E172" s="2"/>
      <c r="F172" s="49"/>
      <c r="G172" s="74"/>
      <c r="H172" s="109"/>
      <c r="I172" s="2"/>
      <c r="J172" s="49"/>
      <c r="K172" s="74"/>
    </row>
    <row r="173" spans="1:11" ht="13.5" customHeight="1" thickBot="1" x14ac:dyDescent="0.25">
      <c r="A173" s="72"/>
      <c r="B173" s="328"/>
      <c r="C173" s="72"/>
      <c r="D173" s="113"/>
      <c r="E173" s="114"/>
      <c r="F173" s="115"/>
      <c r="G173" s="74"/>
      <c r="H173" s="113"/>
      <c r="I173" s="114"/>
      <c r="J173" s="114"/>
      <c r="K173" s="72"/>
    </row>
    <row r="174" spans="1:11" ht="3.75" customHeight="1" thickBot="1" x14ac:dyDescent="0.25">
      <c r="A174" s="72"/>
      <c r="B174" s="116"/>
      <c r="C174" s="72"/>
      <c r="D174" s="2"/>
      <c r="E174" s="2"/>
      <c r="F174" s="2"/>
      <c r="G174" s="72"/>
      <c r="H174" s="2"/>
      <c r="I174" s="2"/>
      <c r="J174" s="2"/>
      <c r="K174" s="72"/>
    </row>
    <row r="175" spans="1:11" ht="13.5" customHeight="1" thickBot="1" x14ac:dyDescent="0.25">
      <c r="A175" s="72"/>
      <c r="B175" s="396" t="s">
        <v>144</v>
      </c>
      <c r="C175" s="72"/>
      <c r="D175" s="303" t="s">
        <v>99</v>
      </c>
      <c r="E175" s="295"/>
      <c r="F175" s="296"/>
      <c r="G175" s="74"/>
      <c r="H175" s="303" t="s">
        <v>99</v>
      </c>
      <c r="I175" s="295"/>
      <c r="J175" s="295"/>
      <c r="K175" s="72"/>
    </row>
    <row r="176" spans="1:11" ht="12.75" customHeight="1" x14ac:dyDescent="0.2">
      <c r="A176" s="72"/>
      <c r="B176" s="397"/>
      <c r="C176" s="72"/>
      <c r="D176" s="46">
        <f>'Set - Out'!H180</f>
        <v>0</v>
      </c>
      <c r="E176" s="47">
        <f>'Set - Out'!I180</f>
        <v>0</v>
      </c>
      <c r="F176" s="119" t="s">
        <v>134</v>
      </c>
      <c r="G176" s="74"/>
      <c r="H176" s="46">
        <f>D180</f>
        <v>0</v>
      </c>
      <c r="I176" s="47">
        <f>E180</f>
        <v>0</v>
      </c>
      <c r="J176" s="120" t="s">
        <v>65</v>
      </c>
      <c r="K176" s="72"/>
    </row>
    <row r="177" spans="1:11" ht="12.75" customHeight="1" x14ac:dyDescent="0.2">
      <c r="A177" s="72"/>
      <c r="B177" s="397"/>
      <c r="C177" s="72"/>
      <c r="D177" s="167">
        <v>0</v>
      </c>
      <c r="E177" s="168">
        <v>0</v>
      </c>
      <c r="F177" s="121" t="s">
        <v>66</v>
      </c>
      <c r="G177" s="74"/>
      <c r="H177" s="167">
        <v>0</v>
      </c>
      <c r="I177" s="168">
        <v>0</v>
      </c>
      <c r="J177" s="122" t="s">
        <v>66</v>
      </c>
      <c r="K177" s="72"/>
    </row>
    <row r="178" spans="1:11" ht="12.75" customHeight="1" x14ac:dyDescent="0.2">
      <c r="A178" s="72"/>
      <c r="B178" s="397"/>
      <c r="C178" s="72"/>
      <c r="D178" s="123">
        <v>0</v>
      </c>
      <c r="E178" s="124">
        <v>0</v>
      </c>
      <c r="F178" s="121" t="s">
        <v>67</v>
      </c>
      <c r="G178" s="74"/>
      <c r="H178" s="123">
        <v>0</v>
      </c>
      <c r="I178" s="124">
        <v>0</v>
      </c>
      <c r="J178" s="122" t="s">
        <v>67</v>
      </c>
      <c r="K178" s="72"/>
    </row>
    <row r="179" spans="1:11" ht="12.75" customHeight="1" x14ac:dyDescent="0.2">
      <c r="A179" s="72"/>
      <c r="B179" s="397"/>
      <c r="C179" s="72"/>
      <c r="D179" s="167">
        <v>0</v>
      </c>
      <c r="E179" s="168">
        <v>0</v>
      </c>
      <c r="F179" s="121" t="s">
        <v>68</v>
      </c>
      <c r="G179" s="74"/>
      <c r="H179" s="167">
        <v>0</v>
      </c>
      <c r="I179" s="168">
        <v>0</v>
      </c>
      <c r="J179" s="122" t="s">
        <v>68</v>
      </c>
      <c r="K179" s="72"/>
    </row>
    <row r="180" spans="1:11" ht="13.5" customHeight="1" thickBot="1" x14ac:dyDescent="0.25">
      <c r="A180" s="72"/>
      <c r="B180" s="397"/>
      <c r="C180" s="72"/>
      <c r="D180" s="125">
        <f>D176+D177-D178+D179</f>
        <v>0</v>
      </c>
      <c r="E180" s="126">
        <f>E176+E177-E178+E179</f>
        <v>0</v>
      </c>
      <c r="F180" s="127" t="s">
        <v>69</v>
      </c>
      <c r="G180" s="74"/>
      <c r="H180" s="125">
        <f>H176+H177-H178+H179</f>
        <v>0</v>
      </c>
      <c r="I180" s="126">
        <f>I176+I177-I178+I179</f>
        <v>0</v>
      </c>
      <c r="J180" s="128" t="s">
        <v>69</v>
      </c>
      <c r="K180" s="72"/>
    </row>
    <row r="181" spans="1:11" ht="7.5" customHeight="1" thickBot="1" x14ac:dyDescent="0.25">
      <c r="A181" s="72"/>
      <c r="B181" s="397"/>
      <c r="C181" s="72"/>
      <c r="D181" s="109"/>
      <c r="E181" s="2"/>
      <c r="F181" s="49"/>
      <c r="G181" s="74"/>
      <c r="H181" s="109"/>
      <c r="I181" s="2"/>
      <c r="J181" s="2"/>
      <c r="K181" s="72"/>
    </row>
    <row r="182" spans="1:11" ht="13.5" customHeight="1" thickBot="1" x14ac:dyDescent="0.25">
      <c r="A182" s="72"/>
      <c r="B182" s="398"/>
      <c r="C182" s="72"/>
      <c r="D182" s="348">
        <f>D180+E180</f>
        <v>0</v>
      </c>
      <c r="E182" s="323"/>
      <c r="F182" s="163" t="s">
        <v>70</v>
      </c>
      <c r="G182" s="72"/>
      <c r="H182" s="348">
        <f>H180+I180</f>
        <v>0</v>
      </c>
      <c r="I182" s="323"/>
      <c r="J182" s="163" t="s">
        <v>70</v>
      </c>
      <c r="K182" s="72"/>
    </row>
    <row r="183" spans="1:11" ht="3.75" customHeight="1" thickBot="1" x14ac:dyDescent="0.25">
      <c r="A183" s="72"/>
      <c r="B183" s="129"/>
      <c r="C183" s="72"/>
      <c r="D183" s="2"/>
      <c r="E183" s="2"/>
      <c r="F183" s="2"/>
      <c r="G183" s="72"/>
      <c r="H183" s="2"/>
      <c r="I183" s="2"/>
      <c r="J183" s="2"/>
      <c r="K183" s="72"/>
    </row>
    <row r="184" spans="1:11" ht="13.5" customHeight="1" thickBot="1" x14ac:dyDescent="0.25">
      <c r="A184" s="72"/>
      <c r="B184" s="393" t="s">
        <v>147</v>
      </c>
      <c r="C184" s="72"/>
      <c r="D184" s="349" t="s">
        <v>149</v>
      </c>
      <c r="E184" s="350"/>
      <c r="F184" s="350"/>
      <c r="G184" s="72"/>
      <c r="H184" s="349" t="s">
        <v>149</v>
      </c>
      <c r="I184" s="350"/>
      <c r="J184" s="350"/>
      <c r="K184" s="72"/>
    </row>
    <row r="185" spans="1:11" ht="12.75" customHeight="1" x14ac:dyDescent="0.2">
      <c r="A185" s="72"/>
      <c r="B185" s="394"/>
      <c r="C185" s="72"/>
      <c r="D185" s="46">
        <f>'Set - Out'!H189</f>
        <v>0</v>
      </c>
      <c r="E185" s="47">
        <f>'Set - Out'!I189</f>
        <v>0</v>
      </c>
      <c r="F185" s="120" t="s">
        <v>134</v>
      </c>
      <c r="G185" s="72"/>
      <c r="H185" s="46">
        <f>D189</f>
        <v>0</v>
      </c>
      <c r="I185" s="47">
        <f>E189</f>
        <v>0</v>
      </c>
      <c r="J185" s="120" t="s">
        <v>65</v>
      </c>
      <c r="K185" s="72"/>
    </row>
    <row r="186" spans="1:11" ht="12.75" customHeight="1" x14ac:dyDescent="0.2">
      <c r="A186" s="72"/>
      <c r="B186" s="394"/>
      <c r="C186" s="72"/>
      <c r="D186" s="167">
        <v>0</v>
      </c>
      <c r="E186" s="168">
        <v>0</v>
      </c>
      <c r="F186" s="121" t="s">
        <v>66</v>
      </c>
      <c r="G186" s="74"/>
      <c r="H186" s="167">
        <v>0</v>
      </c>
      <c r="I186" s="168">
        <v>0</v>
      </c>
      <c r="J186" s="121" t="s">
        <v>66</v>
      </c>
      <c r="K186" s="74"/>
    </row>
    <row r="187" spans="1:11" ht="12.75" customHeight="1" x14ac:dyDescent="0.2">
      <c r="A187" s="72"/>
      <c r="B187" s="394"/>
      <c r="C187" s="72"/>
      <c r="D187" s="123">
        <v>0</v>
      </c>
      <c r="E187" s="124">
        <v>0</v>
      </c>
      <c r="F187" s="121" t="s">
        <v>67</v>
      </c>
      <c r="G187" s="74"/>
      <c r="H187" s="123">
        <v>0</v>
      </c>
      <c r="I187" s="124">
        <v>0</v>
      </c>
      <c r="J187" s="121" t="s">
        <v>67</v>
      </c>
      <c r="K187" s="72"/>
    </row>
    <row r="188" spans="1:11" ht="12.75" customHeight="1" x14ac:dyDescent="0.2">
      <c r="A188" s="72"/>
      <c r="B188" s="394"/>
      <c r="C188" s="72"/>
      <c r="D188" s="167">
        <v>0</v>
      </c>
      <c r="E188" s="168">
        <v>0</v>
      </c>
      <c r="F188" s="121" t="s">
        <v>68</v>
      </c>
      <c r="G188" s="74"/>
      <c r="H188" s="167">
        <v>0</v>
      </c>
      <c r="I188" s="168">
        <v>0</v>
      </c>
      <c r="J188" s="121" t="s">
        <v>68</v>
      </c>
      <c r="K188" s="72"/>
    </row>
    <row r="189" spans="1:11" ht="13.5" customHeight="1" thickBot="1" x14ac:dyDescent="0.25">
      <c r="A189" s="72"/>
      <c r="B189" s="394"/>
      <c r="C189" s="72"/>
      <c r="D189" s="125">
        <f>D185+D186-D187+D188</f>
        <v>0</v>
      </c>
      <c r="E189" s="126">
        <f>E185+E186-E187+E188</f>
        <v>0</v>
      </c>
      <c r="F189" s="127" t="s">
        <v>69</v>
      </c>
      <c r="G189" s="74"/>
      <c r="H189" s="125">
        <f>H185+H186-H187+H188</f>
        <v>0</v>
      </c>
      <c r="I189" s="126">
        <f>I185+I186-I187+I188</f>
        <v>0</v>
      </c>
      <c r="J189" s="127" t="s">
        <v>69</v>
      </c>
      <c r="K189" s="72"/>
    </row>
    <row r="190" spans="1:11" ht="7.5" customHeight="1" thickBot="1" x14ac:dyDescent="0.25">
      <c r="A190" s="72"/>
      <c r="B190" s="394"/>
      <c r="C190" s="72"/>
      <c r="D190" s="2"/>
      <c r="E190" s="2"/>
      <c r="F190" s="49"/>
      <c r="G190" s="74"/>
      <c r="H190" s="2"/>
      <c r="I190" s="2"/>
      <c r="J190" s="49"/>
      <c r="K190" s="72"/>
    </row>
    <row r="191" spans="1:11" ht="13.5" customHeight="1" thickBot="1" x14ac:dyDescent="0.25">
      <c r="A191" s="72"/>
      <c r="B191" s="395"/>
      <c r="C191" s="72"/>
      <c r="D191" s="348">
        <f>D189+E189</f>
        <v>0</v>
      </c>
      <c r="E191" s="323"/>
      <c r="F191" s="164" t="s">
        <v>70</v>
      </c>
      <c r="G191" s="74"/>
      <c r="H191" s="348">
        <f>H189+I189</f>
        <v>0</v>
      </c>
      <c r="I191" s="323"/>
      <c r="J191" s="164" t="s">
        <v>70</v>
      </c>
      <c r="K191" s="72"/>
    </row>
    <row r="192" spans="1:11" ht="3.75" customHeight="1" thickBot="1" x14ac:dyDescent="0.25">
      <c r="A192" s="72"/>
      <c r="B192" s="130"/>
      <c r="C192" s="48"/>
      <c r="D192" s="2"/>
      <c r="E192" s="2"/>
      <c r="F192" s="106"/>
      <c r="G192" s="48"/>
      <c r="H192" s="2"/>
      <c r="I192" s="2"/>
      <c r="J192" s="107"/>
      <c r="K192" s="72"/>
    </row>
    <row r="193" spans="1:11" ht="12.75" customHeight="1" x14ac:dyDescent="0.2">
      <c r="A193" s="72"/>
      <c r="B193" s="390" t="s">
        <v>137</v>
      </c>
      <c r="C193" s="73"/>
      <c r="D193" s="373"/>
      <c r="E193" s="374"/>
      <c r="F193" s="374"/>
      <c r="G193" s="73"/>
      <c r="H193" s="367" t="s">
        <v>141</v>
      </c>
      <c r="I193" s="367"/>
      <c r="J193" s="368"/>
      <c r="K193" s="72"/>
    </row>
    <row r="194" spans="1:11" ht="12.75" customHeight="1" x14ac:dyDescent="0.2">
      <c r="A194" s="72"/>
      <c r="B194" s="391"/>
      <c r="C194" s="72"/>
      <c r="D194" s="375"/>
      <c r="E194" s="376"/>
      <c r="F194" s="376"/>
      <c r="G194" s="72"/>
      <c r="H194" s="369"/>
      <c r="I194" s="369"/>
      <c r="J194" s="370"/>
      <c r="K194" s="72"/>
    </row>
    <row r="195" spans="1:11" ht="12.75" customHeight="1" x14ac:dyDescent="0.2">
      <c r="A195" s="72"/>
      <c r="B195" s="391"/>
      <c r="C195" s="72"/>
      <c r="D195" s="375"/>
      <c r="E195" s="376"/>
      <c r="F195" s="376"/>
      <c r="G195" s="72"/>
      <c r="H195" s="369"/>
      <c r="I195" s="369"/>
      <c r="J195" s="370"/>
      <c r="K195" s="72"/>
    </row>
    <row r="196" spans="1:11" ht="12.75" customHeight="1" x14ac:dyDescent="0.2">
      <c r="A196" s="72"/>
      <c r="B196" s="391"/>
      <c r="C196" s="72"/>
      <c r="D196" s="375"/>
      <c r="E196" s="376"/>
      <c r="F196" s="376"/>
      <c r="G196" s="72"/>
      <c r="H196" s="369"/>
      <c r="I196" s="369"/>
      <c r="J196" s="370"/>
      <c r="K196" s="72"/>
    </row>
    <row r="197" spans="1:11" ht="30.75" customHeight="1" thickBot="1" x14ac:dyDescent="0.25">
      <c r="A197" s="72"/>
      <c r="B197" s="392"/>
      <c r="C197" s="131"/>
      <c r="D197" s="377"/>
      <c r="E197" s="378"/>
      <c r="F197" s="378"/>
      <c r="G197" s="131"/>
      <c r="H197" s="371"/>
      <c r="I197" s="371"/>
      <c r="J197" s="372"/>
      <c r="K197" s="72"/>
    </row>
    <row r="198" spans="1:11" ht="3.75" customHeight="1" thickBot="1" x14ac:dyDescent="0.25">
      <c r="A198" s="132"/>
      <c r="B198" s="61"/>
      <c r="C198" s="4"/>
      <c r="D198" s="4"/>
      <c r="E198" s="4"/>
      <c r="F198" s="4"/>
      <c r="G198" s="4"/>
      <c r="H198" s="4"/>
      <c r="I198" s="4"/>
      <c r="J198" s="4"/>
      <c r="K198" s="132"/>
    </row>
    <row r="199" spans="1:11" ht="26.25" customHeight="1" thickBot="1" x14ac:dyDescent="0.25">
      <c r="A199" s="72"/>
      <c r="B199" s="379" t="s">
        <v>157</v>
      </c>
      <c r="C199" s="380"/>
      <c r="D199" s="380"/>
      <c r="E199" s="380"/>
      <c r="F199" s="380"/>
      <c r="G199" s="380"/>
      <c r="H199" s="380"/>
      <c r="I199" s="380"/>
      <c r="J199" s="381"/>
      <c r="K199" s="72"/>
    </row>
    <row r="200" spans="1:11" ht="3.75" customHeight="1" thickBot="1" x14ac:dyDescent="0.25">
      <c r="A200" s="132"/>
      <c r="B200" s="61"/>
      <c r="C200" s="4"/>
      <c r="D200" s="4"/>
      <c r="E200" s="4"/>
      <c r="F200" s="4"/>
      <c r="G200" s="4"/>
      <c r="H200" s="4"/>
      <c r="I200" s="4"/>
      <c r="J200" s="4"/>
      <c r="K200" s="132"/>
    </row>
    <row r="201" spans="1:11" ht="12.75" customHeight="1" x14ac:dyDescent="0.2">
      <c r="A201" s="72"/>
      <c r="B201" s="382" t="s">
        <v>71</v>
      </c>
      <c r="C201" s="72"/>
      <c r="D201" s="384"/>
      <c r="E201" s="385"/>
      <c r="F201" s="386"/>
      <c r="G201" s="72"/>
      <c r="H201" s="384"/>
      <c r="I201" s="385"/>
      <c r="J201" s="386"/>
      <c r="K201" s="72"/>
    </row>
    <row r="202" spans="1:11" ht="12.75" customHeight="1" x14ac:dyDescent="0.2">
      <c r="A202" s="72"/>
      <c r="B202" s="382"/>
      <c r="C202" s="72"/>
      <c r="D202" s="384"/>
      <c r="E202" s="385"/>
      <c r="F202" s="386"/>
      <c r="G202" s="72"/>
      <c r="H202" s="384"/>
      <c r="I202" s="385"/>
      <c r="J202" s="386"/>
      <c r="K202" s="72"/>
    </row>
    <row r="203" spans="1:11" ht="12.75" customHeight="1" x14ac:dyDescent="0.2">
      <c r="A203" s="72"/>
      <c r="B203" s="382"/>
      <c r="C203" s="72"/>
      <c r="D203" s="384"/>
      <c r="E203" s="385"/>
      <c r="F203" s="386"/>
      <c r="G203" s="72"/>
      <c r="H203" s="384"/>
      <c r="I203" s="385"/>
      <c r="J203" s="386"/>
      <c r="K203" s="72"/>
    </row>
    <row r="204" spans="1:11" ht="12.75" customHeight="1" x14ac:dyDescent="0.2">
      <c r="A204" s="72"/>
      <c r="B204" s="382"/>
      <c r="C204" s="72"/>
      <c r="D204" s="384"/>
      <c r="E204" s="385"/>
      <c r="F204" s="386"/>
      <c r="G204" s="72"/>
      <c r="H204" s="384"/>
      <c r="I204" s="385"/>
      <c r="J204" s="386"/>
      <c r="K204" s="72"/>
    </row>
    <row r="205" spans="1:11" ht="30.75" customHeight="1" thickBot="1" x14ac:dyDescent="0.25">
      <c r="A205" s="72"/>
      <c r="B205" s="383"/>
      <c r="C205" s="131"/>
      <c r="D205" s="387"/>
      <c r="E205" s="388"/>
      <c r="F205" s="389"/>
      <c r="G205" s="131"/>
      <c r="H205" s="387"/>
      <c r="I205" s="388"/>
      <c r="J205" s="389"/>
      <c r="K205" s="72"/>
    </row>
    <row r="206" spans="1:11" ht="3.75" customHeight="1" thickBot="1" x14ac:dyDescent="0.25">
      <c r="A206" s="94"/>
      <c r="B206" s="59"/>
      <c r="C206" s="59"/>
      <c r="D206" s="59"/>
      <c r="E206" s="59"/>
      <c r="F206" s="59"/>
      <c r="G206" s="59"/>
      <c r="H206" s="59"/>
      <c r="I206" s="59"/>
      <c r="J206" s="95"/>
      <c r="K206" s="131"/>
    </row>
    <row r="207" spans="1:11" ht="16.5" customHeight="1" x14ac:dyDescent="0.2">
      <c r="A207" s="360"/>
      <c r="B207" s="361"/>
      <c r="C207" s="361"/>
      <c r="D207" s="361"/>
      <c r="E207" s="361"/>
      <c r="F207" s="361"/>
      <c r="G207" s="361"/>
      <c r="H207" s="361"/>
      <c r="I207" s="361"/>
      <c r="J207" s="361"/>
      <c r="K207" s="107"/>
    </row>
    <row r="208" spans="1:11" ht="16.5" customHeight="1" x14ac:dyDescent="0.2">
      <c r="A208" s="362"/>
      <c r="B208" s="363"/>
      <c r="C208" s="363"/>
      <c r="D208" s="363"/>
      <c r="E208" s="363"/>
      <c r="F208" s="363"/>
      <c r="G208" s="363"/>
      <c r="H208" s="363"/>
      <c r="I208" s="363"/>
      <c r="J208" s="363"/>
      <c r="K208" s="49"/>
    </row>
    <row r="209" spans="1:11" ht="15.75" customHeight="1" x14ac:dyDescent="0.2">
      <c r="A209" s="362"/>
      <c r="B209" s="363"/>
      <c r="C209" s="363"/>
      <c r="D209" s="363"/>
      <c r="E209" s="363"/>
      <c r="F209" s="363"/>
      <c r="G209" s="363"/>
      <c r="H209" s="363"/>
      <c r="I209" s="363"/>
      <c r="J209" s="363"/>
      <c r="K209" s="49"/>
    </row>
    <row r="210" spans="1:11" ht="6" hidden="1" customHeight="1" x14ac:dyDescent="0.2">
      <c r="A210" s="362"/>
      <c r="B210" s="363"/>
      <c r="C210" s="363"/>
      <c r="D210" s="363"/>
      <c r="E210" s="363"/>
      <c r="F210" s="363"/>
      <c r="G210" s="363"/>
      <c r="H210" s="363"/>
      <c r="I210" s="363"/>
      <c r="J210" s="363"/>
      <c r="K210" s="49"/>
    </row>
    <row r="211" spans="1:11" x14ac:dyDescent="0.2">
      <c r="A211" s="362"/>
      <c r="B211" s="363"/>
      <c r="C211" s="363"/>
      <c r="D211" s="363"/>
      <c r="E211" s="363"/>
      <c r="F211" s="363"/>
      <c r="G211" s="363"/>
      <c r="H211" s="363"/>
      <c r="I211" s="363"/>
      <c r="J211" s="363"/>
      <c r="K211" s="49"/>
    </row>
    <row r="212" spans="1:11" x14ac:dyDescent="0.2">
      <c r="A212" s="362"/>
      <c r="B212" s="363"/>
      <c r="C212" s="363"/>
      <c r="D212" s="363"/>
      <c r="E212" s="363"/>
      <c r="F212" s="363"/>
      <c r="G212" s="363"/>
      <c r="H212" s="363"/>
      <c r="I212" s="363"/>
      <c r="J212" s="363"/>
      <c r="K212" s="49"/>
    </row>
    <row r="213" spans="1:11" ht="12.75" customHeight="1" thickBot="1" x14ac:dyDescent="0.25">
      <c r="A213" s="364"/>
      <c r="B213" s="365"/>
      <c r="C213" s="365"/>
      <c r="D213" s="365"/>
      <c r="E213" s="365"/>
      <c r="F213" s="365"/>
      <c r="G213" s="365"/>
      <c r="H213" s="365"/>
      <c r="I213" s="365"/>
      <c r="J213" s="365"/>
      <c r="K213" s="115"/>
    </row>
    <row r="214" spans="1:11" ht="3" customHeight="1" x14ac:dyDescent="0.2"/>
    <row r="215" spans="1:11" ht="2.25" customHeight="1" x14ac:dyDescent="0.2"/>
  </sheetData>
  <sheetProtection algorithmName="SHA-512" hashValue="wEJ8U4iFYSITiYK+hEIkBC8CoUnUL8NykkRgvxp6TdWNAHpLNDnCEY9Ymj7kJkNhWGyRM0f63/Bm1X/ypmvTfg==" saltValue="mLvV4tipMt4U0NgIKsNLdg==" spinCount="100000" sheet="1" objects="1" scenarios="1" selectLockedCells="1"/>
  <mergeCells count="94">
    <mergeCell ref="A207:J213"/>
    <mergeCell ref="B201:B205"/>
    <mergeCell ref="D201:F205"/>
    <mergeCell ref="H201:J205"/>
    <mergeCell ref="B184:B191"/>
    <mergeCell ref="D184:F184"/>
    <mergeCell ref="H184:J184"/>
    <mergeCell ref="D191:E191"/>
    <mergeCell ref="H191:I191"/>
    <mergeCell ref="B193:B197"/>
    <mergeCell ref="D193:F197"/>
    <mergeCell ref="H193:J197"/>
    <mergeCell ref="B199:J199"/>
    <mergeCell ref="D154:F154"/>
    <mergeCell ref="H154:J154"/>
    <mergeCell ref="B160:B173"/>
    <mergeCell ref="B175:B182"/>
    <mergeCell ref="D175:F175"/>
    <mergeCell ref="H175:J175"/>
    <mergeCell ref="D182:E182"/>
    <mergeCell ref="H182:I182"/>
    <mergeCell ref="D156:F156"/>
    <mergeCell ref="H156:J156"/>
    <mergeCell ref="D153:F153"/>
    <mergeCell ref="H153:J153"/>
    <mergeCell ref="D149:F149"/>
    <mergeCell ref="H149:J149"/>
    <mergeCell ref="D139:F139"/>
    <mergeCell ref="H139:J139"/>
    <mergeCell ref="D146:F146"/>
    <mergeCell ref="H146:J146"/>
    <mergeCell ref="D147:F147"/>
    <mergeCell ref="H147:J147"/>
    <mergeCell ref="D150:F150"/>
    <mergeCell ref="H150:J150"/>
    <mergeCell ref="D151:F151"/>
    <mergeCell ref="H151:J151"/>
    <mergeCell ref="D152:F152"/>
    <mergeCell ref="H152:J152"/>
    <mergeCell ref="B141:B142"/>
    <mergeCell ref="D141:F141"/>
    <mergeCell ref="H141:J141"/>
    <mergeCell ref="D142:F142"/>
    <mergeCell ref="H142:J142"/>
    <mergeCell ref="D138:F138"/>
    <mergeCell ref="H138:J138"/>
    <mergeCell ref="F103:F113"/>
    <mergeCell ref="J103:J113"/>
    <mergeCell ref="D116:E116"/>
    <mergeCell ref="H116:I116"/>
    <mergeCell ref="F117:F127"/>
    <mergeCell ref="J117:J127"/>
    <mergeCell ref="D136:F136"/>
    <mergeCell ref="H136:J136"/>
    <mergeCell ref="D137:F137"/>
    <mergeCell ref="H137:J137"/>
    <mergeCell ref="D102:E102"/>
    <mergeCell ref="H102:I102"/>
    <mergeCell ref="F65:F73"/>
    <mergeCell ref="J65:J73"/>
    <mergeCell ref="D76:E76"/>
    <mergeCell ref="H76:I76"/>
    <mergeCell ref="F77:F88"/>
    <mergeCell ref="J77:J88"/>
    <mergeCell ref="D91:E91"/>
    <mergeCell ref="H91:I91"/>
    <mergeCell ref="F92:F99"/>
    <mergeCell ref="J92:J99"/>
    <mergeCell ref="D64:E64"/>
    <mergeCell ref="H64:I64"/>
    <mergeCell ref="F31:F38"/>
    <mergeCell ref="J31:J38"/>
    <mergeCell ref="D41:E41"/>
    <mergeCell ref="H41:I41"/>
    <mergeCell ref="F42:F49"/>
    <mergeCell ref="J42:J49"/>
    <mergeCell ref="D52:E52"/>
    <mergeCell ref="H52:I52"/>
    <mergeCell ref="F53:F61"/>
    <mergeCell ref="J53:J61"/>
    <mergeCell ref="B2:B3"/>
    <mergeCell ref="D2:E3"/>
    <mergeCell ref="F2:F3"/>
    <mergeCell ref="H2:I3"/>
    <mergeCell ref="B12:J12"/>
    <mergeCell ref="J2:J3"/>
    <mergeCell ref="F5:F10"/>
    <mergeCell ref="J5:J10"/>
    <mergeCell ref="J14:J27"/>
    <mergeCell ref="D30:E30"/>
    <mergeCell ref="H30:I30"/>
    <mergeCell ref="D13:E13"/>
    <mergeCell ref="H13:I13"/>
    <mergeCell ref="F14:F27"/>
  </mergeCells>
  <phoneticPr fontId="0" type="noConversion"/>
  <conditionalFormatting sqref="D141 H141">
    <cfRule type="cellIs" dxfId="7" priority="4" stopIfTrue="1" operator="equal">
      <formula>"Mark Contábil Informa:"</formula>
    </cfRule>
    <cfRule type="cellIs" dxfId="6" priority="5" stopIfTrue="1" operator="equal">
      <formula>"Mark Contábil Informa:"</formula>
    </cfRule>
    <cfRule type="cellIs" dxfId="5" priority="6" stopIfTrue="1" operator="equal">
      <formula>"Mark Contábil Informa:"</formula>
    </cfRule>
  </conditionalFormatting>
  <conditionalFormatting sqref="D142 H142">
    <cfRule type="cellIs" dxfId="4" priority="1" stopIfTrue="1" operator="equal">
      <formula>"Atenção - Resultado Mensal Negativo"</formula>
    </cfRule>
    <cfRule type="cellIs" dxfId="3" priority="2" stopIfTrue="1" operator="equal">
      <formula>"Parabéns - Resultado Mensal Positivo"</formula>
    </cfRule>
    <cfRule type="cellIs" dxfId="2" priority="3" stopIfTrue="1" operator="equal">
      <formula>"Nem Positivo nem Negativo - No Limite"</formula>
    </cfRule>
  </conditionalFormatting>
  <conditionalFormatting sqref="D156 H156">
    <cfRule type="cellIs" dxfId="1" priority="13" stopIfTrue="1" operator="equal">
      <formula>"Parabéns - Meta cumprida"</formula>
    </cfRule>
    <cfRule type="cellIs" dxfId="0" priority="14" stopIfTrue="1" operator="equal">
      <formula>"Atenção - Meta não cumprida"</formula>
    </cfRule>
  </conditionalFormatting>
  <printOptions horizontalCentered="1"/>
  <pageMargins left="0.59055118110236227" right="0.39370078740157483" top="0.39370078740157483" bottom="0.39370078740157483" header="0.51181102362204722" footer="0.51181102362204722"/>
  <pageSetup paperSize="9" scale="54" fitToWidth="2" orientation="portrait" verticalDpi="300" r:id="rId1"/>
  <headerFooter alignWithMargins="0"/>
  <rowBreaks count="1" manualBreakCount="1">
    <brk id="100" max="16383" man="1"/>
  </row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981AA9-570E-4017-B4AA-9BA3A23E6F8C}">
  <dimension ref="A1:M40"/>
  <sheetViews>
    <sheetView showGridLines="0" zoomScaleNormal="100" workbookViewId="0">
      <selection activeCell="C4" sqref="C4"/>
    </sheetView>
  </sheetViews>
  <sheetFormatPr defaultColWidth="0" defaultRowHeight="12.75" zeroHeight="1" x14ac:dyDescent="0.2"/>
  <cols>
    <col min="1" max="1" width="12.140625" style="14" customWidth="1"/>
    <col min="2" max="2" width="12.42578125" style="14" customWidth="1"/>
    <col min="3" max="3" width="14.42578125" style="14" customWidth="1"/>
    <col min="4" max="4" width="13.5703125" style="14" customWidth="1"/>
    <col min="5" max="5" width="9.140625" style="14" customWidth="1"/>
    <col min="6" max="6" width="5.5703125" style="14" customWidth="1"/>
    <col min="7" max="7" width="9.140625" style="14" customWidth="1"/>
    <col min="8" max="8" width="3.5703125" style="14" customWidth="1"/>
    <col min="9" max="13" width="9.140625" style="14" customWidth="1"/>
    <col min="14" max="14" width="0.140625" style="14" customWidth="1"/>
    <col min="15" max="16384" width="0" style="14" hidden="1"/>
  </cols>
  <sheetData>
    <row r="1" spans="1:13" s="11" customFormat="1" ht="27.75" customHeight="1" thickBot="1" x14ac:dyDescent="0.25">
      <c r="A1" s="399" t="s">
        <v>159</v>
      </c>
      <c r="B1" s="400"/>
      <c r="C1" s="400"/>
      <c r="D1" s="400"/>
      <c r="E1" s="400"/>
      <c r="F1" s="400"/>
      <c r="G1" s="400"/>
      <c r="H1" s="400"/>
      <c r="I1" s="400"/>
      <c r="J1" s="400"/>
      <c r="K1" s="400"/>
      <c r="L1" s="400"/>
      <c r="M1" s="401"/>
    </row>
    <row r="2" spans="1:13" ht="10.5" customHeight="1" x14ac:dyDescent="0.2">
      <c r="A2" s="402"/>
      <c r="B2" s="403"/>
      <c r="C2" s="403"/>
      <c r="D2" s="62"/>
      <c r="E2" s="62"/>
      <c r="F2" s="12"/>
      <c r="G2" s="12"/>
      <c r="H2" s="12"/>
      <c r="I2" s="12"/>
      <c r="J2" s="12"/>
      <c r="K2" s="12"/>
      <c r="L2" s="12"/>
      <c r="M2" s="13"/>
    </row>
    <row r="3" spans="1:13" x14ac:dyDescent="0.2">
      <c r="A3" s="63"/>
      <c r="B3" s="62"/>
      <c r="C3" s="62"/>
      <c r="D3" s="62"/>
      <c r="E3" s="62"/>
      <c r="F3" s="12"/>
      <c r="G3" s="12"/>
      <c r="H3" s="12"/>
      <c r="I3" s="12"/>
      <c r="J3" s="12"/>
      <c r="K3" s="12"/>
      <c r="L3" s="12"/>
      <c r="M3" s="13"/>
    </row>
    <row r="4" spans="1:13" x14ac:dyDescent="0.2">
      <c r="A4" s="64" t="s">
        <v>115</v>
      </c>
      <c r="B4" s="65" t="s">
        <v>116</v>
      </c>
      <c r="C4" s="65" t="s">
        <v>117</v>
      </c>
      <c r="D4" s="66" t="s">
        <v>118</v>
      </c>
      <c r="E4" s="62"/>
      <c r="F4" s="12"/>
      <c r="G4" s="12"/>
      <c r="H4" s="12"/>
      <c r="I4" s="12"/>
      <c r="J4" s="12"/>
      <c r="K4" s="12"/>
      <c r="L4" s="12"/>
      <c r="M4" s="13"/>
    </row>
    <row r="5" spans="1:13" x14ac:dyDescent="0.2">
      <c r="A5" s="64" t="s">
        <v>81</v>
      </c>
      <c r="B5" s="67" t="str">
        <f>'Jan - Fev'!$D$137</f>
        <v/>
      </c>
      <c r="C5" s="67" t="str">
        <f>'Jan - Fev'!$D$138</f>
        <v/>
      </c>
      <c r="D5" s="68" t="e">
        <f>B5-C5</f>
        <v>#VALUE!</v>
      </c>
      <c r="E5" s="62"/>
      <c r="F5" s="12"/>
      <c r="G5" s="12"/>
      <c r="H5" s="12"/>
      <c r="I5" s="12"/>
      <c r="J5" s="12"/>
      <c r="K5" s="12"/>
      <c r="L5" s="12"/>
      <c r="M5" s="13"/>
    </row>
    <row r="6" spans="1:13" x14ac:dyDescent="0.2">
      <c r="A6" s="64" t="s">
        <v>82</v>
      </c>
      <c r="B6" s="67" t="str">
        <f>'Jan - Fev'!$H$137</f>
        <v/>
      </c>
      <c r="C6" s="67" t="str">
        <f>'Jan - Fev'!$H$138</f>
        <v/>
      </c>
      <c r="D6" s="68" t="e">
        <f t="shared" ref="D6:D16" si="0">B6-C6</f>
        <v>#VALUE!</v>
      </c>
      <c r="E6" s="62"/>
      <c r="F6" s="12"/>
      <c r="G6" s="12"/>
      <c r="H6" s="12"/>
      <c r="I6" s="12"/>
      <c r="J6" s="12"/>
      <c r="K6" s="12"/>
      <c r="L6" s="12"/>
      <c r="M6" s="13"/>
    </row>
    <row r="7" spans="1:13" x14ac:dyDescent="0.2">
      <c r="A7" s="64" t="s">
        <v>83</v>
      </c>
      <c r="B7" s="67" t="str">
        <f>'Mar - Abr'!$D$137</f>
        <v/>
      </c>
      <c r="C7" s="67" t="str">
        <f>'Mar - Abr'!$D$138</f>
        <v/>
      </c>
      <c r="D7" s="68" t="e">
        <f t="shared" si="0"/>
        <v>#VALUE!</v>
      </c>
      <c r="E7" s="62"/>
      <c r="F7" s="12"/>
      <c r="G7" s="12"/>
      <c r="H7" s="12"/>
      <c r="I7" s="12"/>
      <c r="J7" s="12"/>
      <c r="K7" s="12"/>
      <c r="L7" s="12"/>
      <c r="M7" s="13"/>
    </row>
    <row r="8" spans="1:13" x14ac:dyDescent="0.2">
      <c r="A8" s="64" t="s">
        <v>84</v>
      </c>
      <c r="B8" s="67" t="str">
        <f>'Mar - Abr'!$H$137</f>
        <v/>
      </c>
      <c r="C8" s="67" t="str">
        <f>'Mar - Abr'!$H$138</f>
        <v/>
      </c>
      <c r="D8" s="68" t="e">
        <f t="shared" si="0"/>
        <v>#VALUE!</v>
      </c>
      <c r="E8" s="62"/>
      <c r="F8" s="12"/>
      <c r="G8" s="12"/>
      <c r="H8" s="12"/>
      <c r="I8" s="12"/>
      <c r="J8" s="12"/>
      <c r="K8" s="12"/>
      <c r="L8" s="12"/>
      <c r="M8" s="13"/>
    </row>
    <row r="9" spans="1:13" x14ac:dyDescent="0.2">
      <c r="A9" s="64" t="s">
        <v>85</v>
      </c>
      <c r="B9" s="67" t="str">
        <f>'Mai - Jun'!$D$137</f>
        <v/>
      </c>
      <c r="C9" s="67" t="str">
        <f>'Mai - Jun'!$D$138</f>
        <v/>
      </c>
      <c r="D9" s="68" t="e">
        <f t="shared" si="0"/>
        <v>#VALUE!</v>
      </c>
      <c r="E9" s="62"/>
      <c r="F9" s="12"/>
      <c r="G9" s="12"/>
      <c r="H9" s="12"/>
      <c r="I9" s="12"/>
      <c r="J9" s="12"/>
      <c r="K9" s="12"/>
      <c r="L9" s="12"/>
      <c r="M9" s="13"/>
    </row>
    <row r="10" spans="1:13" x14ac:dyDescent="0.2">
      <c r="A10" s="64" t="s">
        <v>86</v>
      </c>
      <c r="B10" s="67" t="str">
        <f>'Mai - Jun'!$H$137</f>
        <v/>
      </c>
      <c r="C10" s="67" t="str">
        <f>'Mai - Jun'!$H$138</f>
        <v/>
      </c>
      <c r="D10" s="68" t="e">
        <f t="shared" si="0"/>
        <v>#VALUE!</v>
      </c>
      <c r="E10" s="62"/>
      <c r="F10" s="12"/>
      <c r="G10" s="12"/>
      <c r="H10" s="12"/>
      <c r="I10" s="12"/>
      <c r="J10" s="12"/>
      <c r="K10" s="12"/>
      <c r="L10" s="12"/>
      <c r="M10" s="13"/>
    </row>
    <row r="11" spans="1:13" x14ac:dyDescent="0.2">
      <c r="A11" s="64" t="s">
        <v>87</v>
      </c>
      <c r="B11" s="67" t="str">
        <f>'Jul - Ago'!$D$137</f>
        <v/>
      </c>
      <c r="C11" s="67" t="str">
        <f>'Jul - Ago'!$D$138</f>
        <v/>
      </c>
      <c r="D11" s="68" t="e">
        <f t="shared" si="0"/>
        <v>#VALUE!</v>
      </c>
      <c r="E11" s="62"/>
      <c r="F11" s="12"/>
      <c r="G11" s="12"/>
      <c r="H11" s="12"/>
      <c r="I11" s="12"/>
      <c r="J11" s="12"/>
      <c r="K11" s="12"/>
      <c r="L11" s="12"/>
      <c r="M11" s="13"/>
    </row>
    <row r="12" spans="1:13" x14ac:dyDescent="0.2">
      <c r="A12" s="64" t="s">
        <v>88</v>
      </c>
      <c r="B12" s="67" t="str">
        <f>'Jul - Ago'!$H$137</f>
        <v/>
      </c>
      <c r="C12" s="67" t="str">
        <f>'Jul - Ago'!$H$138</f>
        <v/>
      </c>
      <c r="D12" s="68" t="e">
        <f t="shared" si="0"/>
        <v>#VALUE!</v>
      </c>
      <c r="E12" s="62"/>
      <c r="F12" s="12"/>
      <c r="G12" s="12"/>
      <c r="H12" s="12"/>
      <c r="I12" s="12"/>
      <c r="J12" s="12"/>
      <c r="K12" s="12"/>
      <c r="L12" s="12"/>
      <c r="M12" s="13"/>
    </row>
    <row r="13" spans="1:13" x14ac:dyDescent="0.2">
      <c r="A13" s="64" t="s">
        <v>89</v>
      </c>
      <c r="B13" s="67" t="str">
        <f>'Set - Out'!$D$137</f>
        <v/>
      </c>
      <c r="C13" s="67" t="str">
        <f>'Set - Out'!$D$138</f>
        <v/>
      </c>
      <c r="D13" s="68" t="e">
        <f t="shared" si="0"/>
        <v>#VALUE!</v>
      </c>
      <c r="E13" s="62"/>
      <c r="F13" s="12"/>
      <c r="G13" s="12"/>
      <c r="H13" s="12"/>
      <c r="I13" s="12"/>
      <c r="J13" s="12"/>
      <c r="K13" s="12"/>
      <c r="L13" s="12"/>
      <c r="M13" s="13"/>
    </row>
    <row r="14" spans="1:13" ht="15" customHeight="1" x14ac:dyDescent="0.2">
      <c r="A14" s="64" t="s">
        <v>90</v>
      </c>
      <c r="B14" s="67" t="str">
        <f>'Set - Out'!$H$137</f>
        <v/>
      </c>
      <c r="C14" s="67" t="str">
        <f>'Set - Out'!$H$138</f>
        <v/>
      </c>
      <c r="D14" s="68" t="e">
        <f t="shared" si="0"/>
        <v>#VALUE!</v>
      </c>
      <c r="E14" s="62"/>
      <c r="F14" s="12"/>
      <c r="G14" s="25"/>
      <c r="H14" s="24"/>
      <c r="I14" s="24"/>
      <c r="J14" s="12"/>
      <c r="K14" s="12"/>
      <c r="L14" s="12"/>
      <c r="M14" s="13"/>
    </row>
    <row r="15" spans="1:13" x14ac:dyDescent="0.2">
      <c r="A15" s="64" t="s">
        <v>91</v>
      </c>
      <c r="B15" s="67" t="str">
        <f>'Nov - Dez'!$D$137</f>
        <v/>
      </c>
      <c r="C15" s="67" t="str">
        <f>'Nov - Dez'!$D$138</f>
        <v/>
      </c>
      <c r="D15" s="68" t="e">
        <f t="shared" si="0"/>
        <v>#VALUE!</v>
      </c>
      <c r="E15" s="62"/>
      <c r="F15" s="12"/>
      <c r="G15" s="25"/>
      <c r="H15" s="26"/>
      <c r="I15" s="26"/>
      <c r="J15" s="12"/>
      <c r="K15" s="12"/>
      <c r="L15" s="12"/>
      <c r="M15" s="13"/>
    </row>
    <row r="16" spans="1:13" x14ac:dyDescent="0.2">
      <c r="A16" s="64" t="s">
        <v>92</v>
      </c>
      <c r="B16" s="67" t="str">
        <f>'Nov - Dez'!$H$137</f>
        <v/>
      </c>
      <c r="C16" s="67" t="str">
        <f>'Nov - Dez'!$H$138</f>
        <v/>
      </c>
      <c r="D16" s="68" t="e">
        <f t="shared" si="0"/>
        <v>#VALUE!</v>
      </c>
      <c r="E16" s="62"/>
      <c r="F16" s="12"/>
      <c r="G16" s="25"/>
      <c r="H16" s="26"/>
      <c r="I16" s="26"/>
      <c r="J16" s="12"/>
      <c r="K16" s="12"/>
      <c r="L16" s="12"/>
      <c r="M16" s="13"/>
    </row>
    <row r="17" spans="1:13" x14ac:dyDescent="0.2">
      <c r="A17" s="63"/>
      <c r="B17" s="62"/>
      <c r="C17" s="62"/>
      <c r="D17" s="62"/>
      <c r="E17" s="62"/>
      <c r="F17" s="12"/>
      <c r="G17" s="25"/>
      <c r="H17" s="26"/>
      <c r="I17" s="26"/>
      <c r="J17" s="12"/>
      <c r="K17" s="12"/>
      <c r="L17" s="12"/>
      <c r="M17" s="13"/>
    </row>
    <row r="18" spans="1:13" x14ac:dyDescent="0.2">
      <c r="A18" s="63"/>
      <c r="B18" s="62"/>
      <c r="C18" s="62"/>
      <c r="D18" s="62"/>
      <c r="E18" s="62"/>
      <c r="F18" s="12"/>
      <c r="G18" s="25"/>
      <c r="H18" s="26"/>
      <c r="I18" s="26"/>
      <c r="J18" s="12"/>
      <c r="K18" s="12"/>
      <c r="L18" s="12"/>
      <c r="M18" s="13"/>
    </row>
    <row r="19" spans="1:13" x14ac:dyDescent="0.2">
      <c r="A19" s="45"/>
      <c r="B19" s="44"/>
      <c r="C19" s="44"/>
      <c r="D19" s="44"/>
      <c r="E19" s="12"/>
      <c r="F19" s="12"/>
      <c r="G19" s="25"/>
      <c r="H19" s="26"/>
      <c r="I19" s="26"/>
      <c r="J19" s="12"/>
      <c r="K19" s="12"/>
      <c r="L19" s="12"/>
      <c r="M19" s="13"/>
    </row>
    <row r="20" spans="1:13" x14ac:dyDescent="0.2">
      <c r="A20" s="45"/>
      <c r="B20" s="44"/>
      <c r="C20" s="44"/>
      <c r="D20" s="44"/>
      <c r="E20" s="12"/>
      <c r="F20" s="12"/>
      <c r="G20" s="25"/>
      <c r="H20" s="26"/>
      <c r="I20" s="26"/>
      <c r="J20" s="12"/>
      <c r="K20" s="12"/>
      <c r="L20" s="12"/>
      <c r="M20" s="13"/>
    </row>
    <row r="21" spans="1:13" x14ac:dyDescent="0.2">
      <c r="A21" s="45"/>
      <c r="B21" s="44"/>
      <c r="C21" s="44"/>
      <c r="D21" s="44"/>
      <c r="E21" s="12"/>
      <c r="F21" s="12"/>
      <c r="G21" s="25"/>
      <c r="H21" s="26"/>
      <c r="I21" s="26"/>
      <c r="J21" s="12"/>
      <c r="K21" s="12"/>
      <c r="L21" s="12"/>
      <c r="M21" s="13"/>
    </row>
    <row r="22" spans="1:13" x14ac:dyDescent="0.2">
      <c r="A22" s="15"/>
      <c r="B22" s="12"/>
      <c r="C22" s="12"/>
      <c r="D22" s="12"/>
      <c r="E22" s="12"/>
      <c r="F22" s="12"/>
      <c r="G22" s="25"/>
      <c r="H22" s="26"/>
      <c r="I22" s="26"/>
      <c r="J22" s="12"/>
      <c r="K22" s="12"/>
      <c r="L22" s="12"/>
      <c r="M22" s="13"/>
    </row>
    <row r="23" spans="1:13" x14ac:dyDescent="0.2">
      <c r="A23" s="15"/>
      <c r="B23" s="12"/>
      <c r="C23" s="12"/>
      <c r="D23" s="12"/>
      <c r="E23" s="12"/>
      <c r="F23" s="12"/>
      <c r="G23" s="25"/>
      <c r="H23" s="26"/>
      <c r="I23" s="26"/>
      <c r="J23" s="12"/>
      <c r="K23" s="12"/>
      <c r="L23" s="12"/>
      <c r="M23" s="13"/>
    </row>
    <row r="24" spans="1:13" x14ac:dyDescent="0.2">
      <c r="A24" s="15"/>
      <c r="B24" s="12"/>
      <c r="C24" s="12"/>
      <c r="D24" s="12"/>
      <c r="E24" s="12"/>
      <c r="F24" s="12"/>
      <c r="G24" s="25"/>
      <c r="H24" s="26"/>
      <c r="I24" s="26"/>
      <c r="J24" s="12"/>
      <c r="K24" s="12"/>
      <c r="L24" s="12"/>
      <c r="M24" s="13"/>
    </row>
    <row r="25" spans="1:13" x14ac:dyDescent="0.2">
      <c r="A25" s="15"/>
      <c r="B25" s="12"/>
      <c r="C25" s="12"/>
      <c r="D25" s="12"/>
      <c r="E25" s="12"/>
      <c r="F25" s="12"/>
      <c r="G25" s="25"/>
      <c r="H25" s="26"/>
      <c r="I25" s="26"/>
      <c r="J25" s="12"/>
      <c r="K25" s="12"/>
      <c r="L25" s="12"/>
      <c r="M25" s="13"/>
    </row>
    <row r="26" spans="1:13" x14ac:dyDescent="0.2">
      <c r="A26" s="15"/>
      <c r="B26" s="12"/>
      <c r="C26" s="12"/>
      <c r="D26" s="12"/>
      <c r="E26" s="12"/>
      <c r="F26" s="12"/>
      <c r="G26" s="25"/>
      <c r="H26" s="26"/>
      <c r="I26" s="26"/>
      <c r="J26" s="12"/>
      <c r="K26" s="12"/>
      <c r="L26" s="12"/>
      <c r="M26" s="13"/>
    </row>
    <row r="27" spans="1:13" x14ac:dyDescent="0.2">
      <c r="A27" s="15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3"/>
    </row>
    <row r="28" spans="1:13" x14ac:dyDescent="0.2">
      <c r="A28" s="15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3"/>
    </row>
    <row r="29" spans="1:13" x14ac:dyDescent="0.2">
      <c r="A29" s="15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3"/>
    </row>
    <row r="30" spans="1:13" x14ac:dyDescent="0.2">
      <c r="A30" s="15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3"/>
    </row>
    <row r="31" spans="1:13" x14ac:dyDescent="0.2">
      <c r="A31" s="15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3"/>
    </row>
    <row r="32" spans="1:13" x14ac:dyDescent="0.2">
      <c r="A32" s="15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3"/>
    </row>
    <row r="33" spans="1:13" ht="7.5" customHeight="1" thickBot="1" x14ac:dyDescent="0.25">
      <c r="A33" s="15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3"/>
    </row>
    <row r="34" spans="1:13" s="16" customFormat="1" ht="12.75" customHeight="1" x14ac:dyDescent="0.2">
      <c r="A34" s="360"/>
      <c r="B34" s="361"/>
      <c r="C34" s="361"/>
      <c r="D34" s="361"/>
      <c r="E34" s="361"/>
      <c r="F34" s="361"/>
      <c r="G34" s="361"/>
      <c r="H34" s="361"/>
      <c r="I34" s="361"/>
      <c r="J34" s="361"/>
      <c r="K34" s="361"/>
      <c r="L34" s="361"/>
      <c r="M34" s="404"/>
    </row>
    <row r="35" spans="1:13" s="16" customFormat="1" x14ac:dyDescent="0.2">
      <c r="A35" s="362"/>
      <c r="B35" s="363"/>
      <c r="C35" s="363"/>
      <c r="D35" s="363"/>
      <c r="E35" s="363"/>
      <c r="F35" s="363"/>
      <c r="G35" s="363"/>
      <c r="H35" s="363"/>
      <c r="I35" s="363"/>
      <c r="J35" s="363"/>
      <c r="K35" s="363"/>
      <c r="L35" s="363"/>
      <c r="M35" s="405"/>
    </row>
    <row r="36" spans="1:13" x14ac:dyDescent="0.2">
      <c r="A36" s="362"/>
      <c r="B36" s="363"/>
      <c r="C36" s="363"/>
      <c r="D36" s="363"/>
      <c r="E36" s="363"/>
      <c r="F36" s="363"/>
      <c r="G36" s="363"/>
      <c r="H36" s="363"/>
      <c r="I36" s="363"/>
      <c r="J36" s="363"/>
      <c r="K36" s="363"/>
      <c r="L36" s="363"/>
      <c r="M36" s="405"/>
    </row>
    <row r="37" spans="1:13" x14ac:dyDescent="0.2">
      <c r="A37" s="362"/>
      <c r="B37" s="363"/>
      <c r="C37" s="363"/>
      <c r="D37" s="363"/>
      <c r="E37" s="363"/>
      <c r="F37" s="363"/>
      <c r="G37" s="363"/>
      <c r="H37" s="363"/>
      <c r="I37" s="363"/>
      <c r="J37" s="363"/>
      <c r="K37" s="363"/>
      <c r="L37" s="363"/>
      <c r="M37" s="405"/>
    </row>
    <row r="38" spans="1:13" ht="17.45" customHeight="1" thickBot="1" x14ac:dyDescent="0.25">
      <c r="A38" s="364"/>
      <c r="B38" s="365"/>
      <c r="C38" s="365"/>
      <c r="D38" s="365"/>
      <c r="E38" s="365"/>
      <c r="F38" s="365"/>
      <c r="G38" s="365"/>
      <c r="H38" s="365"/>
      <c r="I38" s="365"/>
      <c r="J38" s="365"/>
      <c r="K38" s="365"/>
      <c r="L38" s="365"/>
      <c r="M38" s="406"/>
    </row>
    <row r="39" spans="1:13" ht="13.15" hidden="1" customHeight="1" x14ac:dyDescent="0.2">
      <c r="A39" s="258"/>
      <c r="B39" s="259"/>
      <c r="C39" s="259"/>
      <c r="D39" s="259"/>
      <c r="E39" s="259"/>
      <c r="F39" s="259"/>
      <c r="G39" s="259"/>
      <c r="H39" s="259"/>
      <c r="I39" s="259"/>
      <c r="J39" s="259"/>
    </row>
    <row r="40" spans="1:13" ht="13.9" hidden="1" customHeight="1" thickBot="1" x14ac:dyDescent="0.25">
      <c r="A40" s="260"/>
      <c r="B40" s="261"/>
      <c r="C40" s="261"/>
      <c r="D40" s="261"/>
      <c r="E40" s="261"/>
      <c r="F40" s="261"/>
      <c r="G40" s="261"/>
      <c r="H40" s="261"/>
      <c r="I40" s="261"/>
      <c r="J40" s="261"/>
    </row>
  </sheetData>
  <sheetProtection algorithmName="SHA-512" hashValue="xzStwFs601MDhb4esXNimym4fYpduXc3mM9VSsS/KQ8/QsoI+u/Li+hMYKT8kDDsnlbkmiO0btPNdDtntwQQGA==" saltValue="f7mGmD+iqvRvv6yARZv2SQ==" spinCount="100000" sheet="1" objects="1" scenarios="1" selectLockedCells="1"/>
  <mergeCells count="3">
    <mergeCell ref="A1:M1"/>
    <mergeCell ref="A2:C2"/>
    <mergeCell ref="A34:M38"/>
  </mergeCells>
  <phoneticPr fontId="38" type="noConversion"/>
  <printOptions horizontalCentered="1" verticalCentered="1"/>
  <pageMargins left="0.39370078740157483" right="0.39370078740157483" top="0.59055118110236227" bottom="0.59055118110236227" header="0.51181102362204722" footer="0.51181102362204722"/>
  <pageSetup paperSize="9" scale="95" orientation="landscape" horizontalDpi="1200" verticalDpi="12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F40BFD-7D09-4C01-A294-0CA7EE034947}">
  <dimension ref="A1:AG132"/>
  <sheetViews>
    <sheetView showGridLines="0" zoomScaleNormal="100" workbookViewId="0">
      <pane xSplit="2" ySplit="3" topLeftCell="C4" activePane="bottomRight" state="frozen"/>
      <selection sqref="A1:A2"/>
      <selection pane="topRight" sqref="A1:A2"/>
      <selection pane="bottomLeft" sqref="A1:A2"/>
      <selection pane="bottomRight" activeCell="A3" sqref="A3"/>
    </sheetView>
  </sheetViews>
  <sheetFormatPr defaultColWidth="0" defaultRowHeight="12.75" zeroHeight="1" x14ac:dyDescent="0.2"/>
  <cols>
    <col min="1" max="1" width="40" style="169" customWidth="1"/>
    <col min="2" max="2" width="0.7109375" style="169" customWidth="1"/>
    <col min="3" max="3" width="17.7109375" style="169" customWidth="1"/>
    <col min="4" max="4" width="0.7109375" style="169" customWidth="1"/>
    <col min="5" max="5" width="17.7109375" style="169" customWidth="1"/>
    <col min="6" max="6" width="0.7109375" style="169" customWidth="1"/>
    <col min="7" max="7" width="17.7109375" style="169" customWidth="1"/>
    <col min="8" max="8" width="0.7109375" style="169" customWidth="1"/>
    <col min="9" max="9" width="17.7109375" style="169" customWidth="1"/>
    <col min="10" max="10" width="0.7109375" style="169" customWidth="1"/>
    <col min="11" max="11" width="17.7109375" style="169" customWidth="1"/>
    <col min="12" max="12" width="0.7109375" style="169" customWidth="1"/>
    <col min="13" max="13" width="17.7109375" style="169" customWidth="1"/>
    <col min="14" max="14" width="0.7109375" style="169" customWidth="1"/>
    <col min="15" max="15" width="17.7109375" style="169" customWidth="1"/>
    <col min="16" max="16" width="0.7109375" style="169" customWidth="1"/>
    <col min="17" max="17" width="17.7109375" style="169" customWidth="1"/>
    <col min="18" max="18" width="0.7109375" style="169" customWidth="1"/>
    <col min="19" max="19" width="17.7109375" style="169" customWidth="1"/>
    <col min="20" max="20" width="0.7109375" style="169" customWidth="1"/>
    <col min="21" max="21" width="17.7109375" style="169" customWidth="1"/>
    <col min="22" max="22" width="0.7109375" style="169" customWidth="1"/>
    <col min="23" max="23" width="17.7109375" style="169" customWidth="1"/>
    <col min="24" max="24" width="0.7109375" style="169" customWidth="1"/>
    <col min="25" max="25" width="17.7109375" style="169" customWidth="1"/>
    <col min="26" max="26" width="0.7109375" style="169" customWidth="1"/>
    <col min="27" max="27" width="3.85546875" style="169" customWidth="1"/>
    <col min="28" max="28" width="0.7109375" style="169" customWidth="1"/>
    <col min="29" max="29" width="17.7109375" style="169" customWidth="1"/>
    <col min="30" max="30" width="0.7109375" style="169" customWidth="1"/>
    <col min="31" max="31" width="17.7109375" style="169" customWidth="1"/>
    <col min="32" max="32" width="0.7109375" style="169" customWidth="1"/>
    <col min="33" max="33" width="0.42578125" style="169" customWidth="1"/>
    <col min="34" max="16384" width="0" style="169" hidden="1"/>
  </cols>
  <sheetData>
    <row r="1" spans="1:33" ht="27" customHeight="1" x14ac:dyDescent="0.2">
      <c r="A1" s="429" t="s">
        <v>160</v>
      </c>
      <c r="B1" s="17"/>
      <c r="C1" s="427" t="s">
        <v>81</v>
      </c>
      <c r="D1" s="17"/>
      <c r="E1" s="427" t="s">
        <v>82</v>
      </c>
      <c r="F1" s="17"/>
      <c r="G1" s="427" t="s">
        <v>83</v>
      </c>
      <c r="H1" s="17"/>
      <c r="I1" s="427" t="s">
        <v>84</v>
      </c>
      <c r="J1" s="17"/>
      <c r="K1" s="407" t="s">
        <v>85</v>
      </c>
      <c r="L1" s="17"/>
      <c r="M1" s="407" t="s">
        <v>86</v>
      </c>
      <c r="N1" s="17"/>
      <c r="O1" s="427" t="s">
        <v>87</v>
      </c>
      <c r="P1" s="17"/>
      <c r="Q1" s="427" t="s">
        <v>88</v>
      </c>
      <c r="R1" s="17"/>
      <c r="S1" s="427" t="s">
        <v>89</v>
      </c>
      <c r="T1" s="17"/>
      <c r="U1" s="427" t="s">
        <v>90</v>
      </c>
      <c r="V1" s="17"/>
      <c r="W1" s="427" t="s">
        <v>91</v>
      </c>
      <c r="X1" s="17"/>
      <c r="Y1" s="407" t="s">
        <v>92</v>
      </c>
      <c r="Z1" s="205"/>
      <c r="AA1" s="17"/>
      <c r="AB1" s="205"/>
      <c r="AC1" s="407" t="s">
        <v>119</v>
      </c>
      <c r="AD1" s="17"/>
      <c r="AE1" s="431" t="s">
        <v>125</v>
      </c>
      <c r="AF1" s="17"/>
    </row>
    <row r="2" spans="1:33" ht="13.5" customHeight="1" thickBot="1" x14ac:dyDescent="0.25">
      <c r="A2" s="430"/>
      <c r="B2" s="18"/>
      <c r="C2" s="428"/>
      <c r="D2" s="18"/>
      <c r="E2" s="428"/>
      <c r="F2" s="18"/>
      <c r="G2" s="428"/>
      <c r="H2" s="18"/>
      <c r="I2" s="428"/>
      <c r="J2" s="18"/>
      <c r="K2" s="408"/>
      <c r="L2" s="18"/>
      <c r="M2" s="408"/>
      <c r="N2" s="18"/>
      <c r="O2" s="428"/>
      <c r="P2" s="18"/>
      <c r="Q2" s="428"/>
      <c r="R2" s="18"/>
      <c r="S2" s="428"/>
      <c r="T2" s="18"/>
      <c r="U2" s="428"/>
      <c r="V2" s="18"/>
      <c r="W2" s="428"/>
      <c r="X2" s="18"/>
      <c r="Y2" s="408"/>
      <c r="Z2" s="206"/>
      <c r="AA2" s="18"/>
      <c r="AB2" s="206"/>
      <c r="AC2" s="408"/>
      <c r="AD2" s="18"/>
      <c r="AE2" s="408"/>
      <c r="AF2" s="18"/>
    </row>
    <row r="3" spans="1:33" s="170" customFormat="1" ht="12.75" customHeight="1" x14ac:dyDescent="0.2">
      <c r="A3" s="195" t="s">
        <v>97</v>
      </c>
      <c r="B3" s="18"/>
      <c r="C3" s="196" t="s">
        <v>0</v>
      </c>
      <c r="D3" s="18"/>
      <c r="E3" s="196" t="s">
        <v>0</v>
      </c>
      <c r="F3" s="18"/>
      <c r="G3" s="196" t="s">
        <v>0</v>
      </c>
      <c r="H3" s="18"/>
      <c r="I3" s="196" t="s">
        <v>0</v>
      </c>
      <c r="J3" s="18"/>
      <c r="K3" s="197" t="s">
        <v>0</v>
      </c>
      <c r="L3" s="18"/>
      <c r="M3" s="197" t="s">
        <v>0</v>
      </c>
      <c r="N3" s="18"/>
      <c r="O3" s="197" t="s">
        <v>0</v>
      </c>
      <c r="P3" s="18"/>
      <c r="Q3" s="197" t="s">
        <v>0</v>
      </c>
      <c r="R3" s="18"/>
      <c r="S3" s="197" t="s">
        <v>0</v>
      </c>
      <c r="T3" s="18"/>
      <c r="U3" s="197" t="s">
        <v>0</v>
      </c>
      <c r="V3" s="18"/>
      <c r="W3" s="197" t="s">
        <v>0</v>
      </c>
      <c r="X3" s="18"/>
      <c r="Y3" s="197" t="s">
        <v>0</v>
      </c>
      <c r="Z3" s="207"/>
      <c r="AA3" s="18"/>
      <c r="AB3" s="207"/>
      <c r="AC3" s="197" t="s">
        <v>0</v>
      </c>
      <c r="AD3" s="18"/>
      <c r="AE3" s="197" t="s">
        <v>0</v>
      </c>
      <c r="AF3" s="18"/>
    </row>
    <row r="4" spans="1:33" ht="6.75" customHeight="1" thickBot="1" x14ac:dyDescent="0.25">
      <c r="A4" s="171"/>
      <c r="B4" s="18"/>
      <c r="C4" s="172"/>
      <c r="D4" s="18"/>
      <c r="E4" s="172"/>
      <c r="F4" s="18"/>
      <c r="G4" s="172"/>
      <c r="H4" s="18"/>
      <c r="I4" s="172"/>
      <c r="J4" s="18"/>
      <c r="K4" s="171"/>
      <c r="L4" s="18"/>
      <c r="M4" s="171"/>
      <c r="N4" s="18"/>
      <c r="O4" s="173"/>
      <c r="P4" s="18"/>
      <c r="Q4" s="174"/>
      <c r="R4" s="18"/>
      <c r="S4" s="173"/>
      <c r="T4" s="18"/>
      <c r="U4" s="172"/>
      <c r="V4" s="18"/>
      <c r="W4" s="172"/>
      <c r="X4" s="18"/>
      <c r="Y4" s="175"/>
      <c r="Z4" s="18"/>
      <c r="AA4" s="18"/>
      <c r="AB4" s="18"/>
      <c r="AC4" s="175"/>
      <c r="AD4" s="18"/>
      <c r="AE4" s="175"/>
      <c r="AF4" s="18"/>
    </row>
    <row r="5" spans="1:33" ht="13.5" thickBot="1" x14ac:dyDescent="0.25">
      <c r="A5" s="208" t="s">
        <v>124</v>
      </c>
      <c r="B5" s="18"/>
      <c r="C5" s="209">
        <f>'Jan - Fev'!$F$11</f>
        <v>0</v>
      </c>
      <c r="D5" s="18"/>
      <c r="E5" s="209">
        <f>'Jan - Fev'!$J$11</f>
        <v>0</v>
      </c>
      <c r="F5" s="18"/>
      <c r="G5" s="209">
        <f>'Mar - Abr'!$F$11</f>
        <v>0</v>
      </c>
      <c r="H5" s="18"/>
      <c r="I5" s="209">
        <f>'Mar - Abr'!$J$11</f>
        <v>0</v>
      </c>
      <c r="J5" s="18"/>
      <c r="K5" s="209">
        <f>'Mai - Jun'!$F$11</f>
        <v>0</v>
      </c>
      <c r="L5" s="18"/>
      <c r="M5" s="209">
        <f>'Mai - Jun'!$J$11</f>
        <v>0</v>
      </c>
      <c r="N5" s="18"/>
      <c r="O5" s="209">
        <f>'Jul - Ago'!$F$11</f>
        <v>0</v>
      </c>
      <c r="P5" s="18"/>
      <c r="Q5" s="209">
        <f>'Jul - Ago'!$J$11</f>
        <v>0</v>
      </c>
      <c r="R5" s="18"/>
      <c r="S5" s="209">
        <f>'Set - Out'!$F$11</f>
        <v>0</v>
      </c>
      <c r="T5" s="18"/>
      <c r="U5" s="209">
        <f>'Set - Out'!$J$11</f>
        <v>0</v>
      </c>
      <c r="V5" s="18"/>
      <c r="W5" s="209">
        <f>'Nov - Dez'!$F$11</f>
        <v>0</v>
      </c>
      <c r="X5" s="18"/>
      <c r="Y5" s="209">
        <f>'Nov - Dez'!$J$11</f>
        <v>0</v>
      </c>
      <c r="Z5" s="207"/>
      <c r="AA5" s="18"/>
      <c r="AB5" s="207"/>
      <c r="AC5" s="210">
        <f>SUM(C5:Z5)</f>
        <v>0</v>
      </c>
      <c r="AD5" s="18"/>
      <c r="AE5" s="210">
        <f>AC5/12</f>
        <v>0</v>
      </c>
      <c r="AF5" s="18"/>
    </row>
    <row r="6" spans="1:33" ht="13.5" thickBot="1" x14ac:dyDescent="0.25">
      <c r="A6" s="176" t="s">
        <v>120</v>
      </c>
      <c r="B6" s="18"/>
      <c r="C6" s="177" t="s">
        <v>121</v>
      </c>
      <c r="D6" s="18"/>
      <c r="E6" s="177" t="s">
        <v>121</v>
      </c>
      <c r="F6" s="18"/>
      <c r="G6" s="177" t="s">
        <v>121</v>
      </c>
      <c r="H6" s="18"/>
      <c r="I6" s="177" t="s">
        <v>121</v>
      </c>
      <c r="J6" s="18"/>
      <c r="K6" s="177" t="s">
        <v>121</v>
      </c>
      <c r="L6" s="18"/>
      <c r="M6" s="177" t="s">
        <v>121</v>
      </c>
      <c r="N6" s="18"/>
      <c r="O6" s="177" t="s">
        <v>121</v>
      </c>
      <c r="P6" s="18"/>
      <c r="Q6" s="177" t="s">
        <v>121</v>
      </c>
      <c r="R6" s="18"/>
      <c r="S6" s="177" t="s">
        <v>121</v>
      </c>
      <c r="T6" s="18"/>
      <c r="U6" s="177" t="s">
        <v>121</v>
      </c>
      <c r="V6" s="18"/>
      <c r="W6" s="177" t="s">
        <v>121</v>
      </c>
      <c r="X6" s="18"/>
      <c r="Y6" s="177" t="s">
        <v>121</v>
      </c>
      <c r="Z6" s="18"/>
      <c r="AA6" s="18"/>
      <c r="AB6" s="18"/>
      <c r="AC6" s="176" t="s">
        <v>121</v>
      </c>
      <c r="AD6" s="18"/>
      <c r="AE6" s="176" t="s">
        <v>121</v>
      </c>
      <c r="AF6" s="18"/>
    </row>
    <row r="7" spans="1:33" x14ac:dyDescent="0.2">
      <c r="A7" s="200" t="s">
        <v>5</v>
      </c>
      <c r="B7" s="18"/>
      <c r="C7" s="202">
        <f>'Jan - Fev'!$F$28</f>
        <v>0</v>
      </c>
      <c r="D7" s="18"/>
      <c r="E7" s="202">
        <f>'Jan - Fev'!$J$28</f>
        <v>0</v>
      </c>
      <c r="F7" s="18"/>
      <c r="G7" s="202">
        <f>'Mar - Abr'!$F$28</f>
        <v>0</v>
      </c>
      <c r="H7" s="18"/>
      <c r="I7" s="202">
        <f>'Mar - Abr'!$J$28</f>
        <v>0</v>
      </c>
      <c r="J7" s="18"/>
      <c r="K7" s="202">
        <f>'Mai - Jun'!$F$28</f>
        <v>0</v>
      </c>
      <c r="L7" s="18"/>
      <c r="M7" s="202">
        <f>'Mai - Jun'!$J$28</f>
        <v>0</v>
      </c>
      <c r="N7" s="18"/>
      <c r="O7" s="202">
        <f>'Jul - Ago'!$F$28</f>
        <v>0</v>
      </c>
      <c r="P7" s="18"/>
      <c r="Q7" s="202">
        <f>'Jul - Ago'!$J$28</f>
        <v>0</v>
      </c>
      <c r="R7" s="18"/>
      <c r="S7" s="202">
        <f>'Set - Out'!$F$28</f>
        <v>0</v>
      </c>
      <c r="T7" s="18"/>
      <c r="U7" s="202">
        <f>'Set - Out'!$J$28</f>
        <v>0</v>
      </c>
      <c r="V7" s="18"/>
      <c r="W7" s="202">
        <f>'Nov - Dez'!$F$28</f>
        <v>0</v>
      </c>
      <c r="X7" s="18"/>
      <c r="Y7" s="202">
        <f>'Nov - Dez'!$J$28</f>
        <v>0</v>
      </c>
      <c r="Z7" s="207"/>
      <c r="AA7" s="18"/>
      <c r="AB7" s="207"/>
      <c r="AC7" s="211">
        <f>SUM(C7:Z7)</f>
        <v>0</v>
      </c>
      <c r="AD7" s="18"/>
      <c r="AE7" s="204">
        <f>AC7/12</f>
        <v>0</v>
      </c>
      <c r="AF7" s="18"/>
    </row>
    <row r="8" spans="1:33" ht="12.75" customHeight="1" thickBot="1" x14ac:dyDescent="0.25">
      <c r="A8" s="27" t="s">
        <v>122</v>
      </c>
      <c r="B8" s="18"/>
      <c r="C8" s="28" t="str">
        <f>'Jan - Fev'!$F$14</f>
        <v/>
      </c>
      <c r="D8" s="18"/>
      <c r="E8" s="28" t="str">
        <f>'Jan - Fev'!$J$14</f>
        <v/>
      </c>
      <c r="F8" s="18"/>
      <c r="G8" s="28" t="str">
        <f>'Mar - Abr'!$F$14</f>
        <v/>
      </c>
      <c r="H8" s="18"/>
      <c r="I8" s="28" t="str">
        <f>'Mar - Abr'!$J$14</f>
        <v/>
      </c>
      <c r="J8" s="18"/>
      <c r="K8" s="28" t="str">
        <f>'Mai - Jun'!$F$14</f>
        <v/>
      </c>
      <c r="L8" s="18"/>
      <c r="M8" s="28" t="str">
        <f>'Mai - Jun'!$J$14</f>
        <v/>
      </c>
      <c r="N8" s="18"/>
      <c r="O8" s="28" t="str">
        <f>'Jul - Ago'!$F$14</f>
        <v/>
      </c>
      <c r="P8" s="18"/>
      <c r="Q8" s="28" t="str">
        <f>'Jul - Ago'!$J$14</f>
        <v/>
      </c>
      <c r="R8" s="18"/>
      <c r="S8" s="28" t="str">
        <f>'Set - Out'!$F$14</f>
        <v/>
      </c>
      <c r="T8" s="18"/>
      <c r="U8" s="28" t="str">
        <f>'Set - Out'!$J$14</f>
        <v/>
      </c>
      <c r="V8" s="18"/>
      <c r="W8" s="28" t="str">
        <f>'Nov - Dez'!$F$14</f>
        <v/>
      </c>
      <c r="X8" s="18"/>
      <c r="Y8" s="28" t="str">
        <f>'Nov - Dez'!$J$14</f>
        <v/>
      </c>
      <c r="Z8" s="18"/>
      <c r="AA8" s="18"/>
      <c r="AB8" s="18"/>
      <c r="AC8" s="29" t="str">
        <f>IF(AC7&lt;=0,"",AC7/AC26)</f>
        <v/>
      </c>
      <c r="AD8" s="18"/>
      <c r="AE8" s="29" t="str">
        <f>IF(AC7&lt;=0,"",AE7/AE26)</f>
        <v/>
      </c>
      <c r="AF8" s="18"/>
    </row>
    <row r="9" spans="1:33" x14ac:dyDescent="0.2">
      <c r="A9" s="200" t="s">
        <v>18</v>
      </c>
      <c r="B9" s="18"/>
      <c r="C9" s="202">
        <f>'Jan - Fev'!$F$39</f>
        <v>0</v>
      </c>
      <c r="D9" s="18"/>
      <c r="E9" s="202">
        <f>'Jan - Fev'!$J$39</f>
        <v>0</v>
      </c>
      <c r="F9" s="18"/>
      <c r="G9" s="202">
        <f>'Mar - Abr'!$F$39</f>
        <v>0</v>
      </c>
      <c r="H9" s="18"/>
      <c r="I9" s="202">
        <f>'Mar - Abr'!$J$39</f>
        <v>0</v>
      </c>
      <c r="J9" s="18"/>
      <c r="K9" s="202">
        <f>'Mai - Jun'!$F$39</f>
        <v>0</v>
      </c>
      <c r="L9" s="18"/>
      <c r="M9" s="202">
        <f>'Mai - Jun'!$J$39</f>
        <v>0</v>
      </c>
      <c r="N9" s="18"/>
      <c r="O9" s="202">
        <f>'Jul - Ago'!$F$39</f>
        <v>0</v>
      </c>
      <c r="P9" s="18"/>
      <c r="Q9" s="202">
        <f>'Jul - Ago'!$J$39</f>
        <v>0</v>
      </c>
      <c r="R9" s="18"/>
      <c r="S9" s="202">
        <f>'Set - Out'!$F$39</f>
        <v>0</v>
      </c>
      <c r="T9" s="18"/>
      <c r="U9" s="202">
        <f>'Set - Out'!$J$39</f>
        <v>0</v>
      </c>
      <c r="V9" s="18"/>
      <c r="W9" s="202">
        <f>'Nov - Dez'!$F$39</f>
        <v>0</v>
      </c>
      <c r="X9" s="18"/>
      <c r="Y9" s="202">
        <f>'Nov - Dez'!$J$39</f>
        <v>0</v>
      </c>
      <c r="Z9" s="207"/>
      <c r="AA9" s="18"/>
      <c r="AB9" s="207"/>
      <c r="AC9" s="211">
        <f>SUM(C9:Z9)</f>
        <v>0</v>
      </c>
      <c r="AD9" s="18"/>
      <c r="AE9" s="204">
        <f>AC9/12</f>
        <v>0</v>
      </c>
      <c r="AF9" s="18"/>
    </row>
    <row r="10" spans="1:33" ht="12.75" customHeight="1" thickBot="1" x14ac:dyDescent="0.25">
      <c r="A10" s="27" t="s">
        <v>122</v>
      </c>
      <c r="B10" s="18"/>
      <c r="C10" s="28" t="str">
        <f>'Jan - Fev'!$F$31</f>
        <v/>
      </c>
      <c r="D10" s="18"/>
      <c r="E10" s="28" t="str">
        <f>'Jan - Fev'!$J$31</f>
        <v/>
      </c>
      <c r="F10" s="18"/>
      <c r="G10" s="28" t="str">
        <f>'Mar - Abr'!$F$31</f>
        <v/>
      </c>
      <c r="H10" s="18"/>
      <c r="I10" s="28" t="str">
        <f>'Mar - Abr'!$J$31</f>
        <v/>
      </c>
      <c r="J10" s="18"/>
      <c r="K10" s="28" t="str">
        <f>'Mai - Jun'!$F$31</f>
        <v/>
      </c>
      <c r="L10" s="18"/>
      <c r="M10" s="28" t="str">
        <f>'Mai - Jun'!$J$31</f>
        <v/>
      </c>
      <c r="N10" s="18"/>
      <c r="O10" s="28" t="str">
        <f>'Jul - Ago'!$F$31</f>
        <v/>
      </c>
      <c r="P10" s="18"/>
      <c r="Q10" s="28" t="str">
        <f>'Jul - Ago'!$J$31</f>
        <v/>
      </c>
      <c r="R10" s="18"/>
      <c r="S10" s="28" t="str">
        <f>'Set - Out'!$F$31</f>
        <v/>
      </c>
      <c r="T10" s="18"/>
      <c r="U10" s="28" t="str">
        <f>'Set - Out'!$J$31</f>
        <v/>
      </c>
      <c r="V10" s="18"/>
      <c r="W10" s="28" t="str">
        <f>'Nov - Dez'!$F$31</f>
        <v/>
      </c>
      <c r="X10" s="18"/>
      <c r="Y10" s="28" t="str">
        <f>'Nov - Dez'!$J$31</f>
        <v/>
      </c>
      <c r="Z10" s="18"/>
      <c r="AA10" s="18"/>
      <c r="AB10" s="18"/>
      <c r="AC10" s="29" t="str">
        <f>IF(AC9&lt;=0,"",AC9/AC26)</f>
        <v/>
      </c>
      <c r="AD10" s="18"/>
      <c r="AE10" s="29" t="str">
        <f>IF(AC9&lt;=0,"",AE9/AE26)</f>
        <v/>
      </c>
      <c r="AF10" s="18"/>
    </row>
    <row r="11" spans="1:33" x14ac:dyDescent="0.2">
      <c r="A11" s="200" t="s">
        <v>22</v>
      </c>
      <c r="B11" s="18"/>
      <c r="C11" s="202">
        <f>'Jan - Fev'!$F$50</f>
        <v>0</v>
      </c>
      <c r="D11" s="18"/>
      <c r="E11" s="202">
        <f>'Jan - Fev'!$J$50</f>
        <v>0</v>
      </c>
      <c r="F11" s="18"/>
      <c r="G11" s="202">
        <f>'Mar - Abr'!$F$50</f>
        <v>0</v>
      </c>
      <c r="H11" s="18"/>
      <c r="I11" s="202">
        <f>'Mar - Abr'!$J$50</f>
        <v>0</v>
      </c>
      <c r="J11" s="18"/>
      <c r="K11" s="202">
        <f>'Mai - Jun'!$F$50</f>
        <v>0</v>
      </c>
      <c r="L11" s="18"/>
      <c r="M11" s="202">
        <f>'Mai - Jun'!$J$50</f>
        <v>0</v>
      </c>
      <c r="N11" s="18"/>
      <c r="O11" s="202">
        <f>'Jul - Ago'!$F$50</f>
        <v>0</v>
      </c>
      <c r="P11" s="18"/>
      <c r="Q11" s="202">
        <f>'Jul - Ago'!$J$50</f>
        <v>0</v>
      </c>
      <c r="R11" s="18"/>
      <c r="S11" s="202">
        <f>'Set - Out'!$F$50</f>
        <v>0</v>
      </c>
      <c r="T11" s="18"/>
      <c r="U11" s="202">
        <f>'Set - Out'!$J$50</f>
        <v>0</v>
      </c>
      <c r="V11" s="18"/>
      <c r="W11" s="202">
        <f>'Nov - Dez'!$F$50</f>
        <v>0</v>
      </c>
      <c r="X11" s="18"/>
      <c r="Y11" s="202">
        <f>'Nov - Dez'!$J$50</f>
        <v>0</v>
      </c>
      <c r="Z11" s="207"/>
      <c r="AA11" s="18"/>
      <c r="AB11" s="207"/>
      <c r="AC11" s="211">
        <f>SUM(C11:Z11)</f>
        <v>0</v>
      </c>
      <c r="AD11" s="18"/>
      <c r="AE11" s="204">
        <f>AC11/12</f>
        <v>0</v>
      </c>
      <c r="AF11" s="18"/>
    </row>
    <row r="12" spans="1:33" ht="12.75" customHeight="1" thickBot="1" x14ac:dyDescent="0.25">
      <c r="A12" s="27" t="s">
        <v>122</v>
      </c>
      <c r="B12" s="18"/>
      <c r="C12" s="28" t="str">
        <f>'Jan - Fev'!$F$42</f>
        <v/>
      </c>
      <c r="D12" s="18"/>
      <c r="E12" s="28" t="str">
        <f>'Jan - Fev'!$J$42</f>
        <v/>
      </c>
      <c r="F12" s="18"/>
      <c r="G12" s="28" t="str">
        <f>'Mar - Abr'!$F$42</f>
        <v/>
      </c>
      <c r="H12" s="18"/>
      <c r="I12" s="28" t="str">
        <f>'Mar - Abr'!$J$42</f>
        <v/>
      </c>
      <c r="J12" s="18"/>
      <c r="K12" s="28" t="str">
        <f>'Mai - Jun'!$F$42</f>
        <v/>
      </c>
      <c r="L12" s="18"/>
      <c r="M12" s="28" t="str">
        <f>'Mai - Jun'!$J$42</f>
        <v/>
      </c>
      <c r="N12" s="18"/>
      <c r="O12" s="28" t="str">
        <f>'Jul - Ago'!$F$42</f>
        <v/>
      </c>
      <c r="P12" s="18"/>
      <c r="Q12" s="28" t="str">
        <f>'Jul - Ago'!$J$42</f>
        <v/>
      </c>
      <c r="R12" s="18"/>
      <c r="S12" s="28" t="str">
        <f>'Set - Out'!$F$42</f>
        <v/>
      </c>
      <c r="T12" s="18"/>
      <c r="U12" s="28" t="str">
        <f>'Set - Out'!$J$42</f>
        <v/>
      </c>
      <c r="V12" s="18"/>
      <c r="W12" s="28" t="str">
        <f>'Nov - Dez'!$F$42</f>
        <v/>
      </c>
      <c r="X12" s="18"/>
      <c r="Y12" s="28" t="str">
        <f>'Nov - Dez'!$J$42</f>
        <v/>
      </c>
      <c r="Z12" s="18"/>
      <c r="AA12" s="18"/>
      <c r="AB12" s="18"/>
      <c r="AC12" s="29" t="str">
        <f>IF(AC11&lt;=0,"",AC11/AC26)</f>
        <v/>
      </c>
      <c r="AD12" s="18"/>
      <c r="AE12" s="29" t="str">
        <f>IF(AC7&lt;=0,"",AE11/AE26)</f>
        <v/>
      </c>
      <c r="AF12" s="18"/>
    </row>
    <row r="13" spans="1:33" x14ac:dyDescent="0.2">
      <c r="A13" s="200" t="s">
        <v>106</v>
      </c>
      <c r="B13" s="18"/>
      <c r="C13" s="202">
        <f>'Jan - Fev'!$F$62</f>
        <v>0</v>
      </c>
      <c r="D13" s="18"/>
      <c r="E13" s="202">
        <f>'Jan - Fev'!$J$62</f>
        <v>0</v>
      </c>
      <c r="F13" s="18"/>
      <c r="G13" s="202">
        <f>'Mar - Abr'!$F$62</f>
        <v>0</v>
      </c>
      <c r="H13" s="18"/>
      <c r="I13" s="202">
        <f>'Mar - Abr'!$J$62</f>
        <v>0</v>
      </c>
      <c r="J13" s="18"/>
      <c r="K13" s="202">
        <f>'Mai - Jun'!$F$62</f>
        <v>0</v>
      </c>
      <c r="L13" s="18"/>
      <c r="M13" s="202">
        <f>'Mai - Jun'!$J$62</f>
        <v>0</v>
      </c>
      <c r="N13" s="18"/>
      <c r="O13" s="202">
        <f>'Jul - Ago'!$F$62</f>
        <v>0</v>
      </c>
      <c r="P13" s="18"/>
      <c r="Q13" s="202">
        <f>'Jul - Ago'!$J$62</f>
        <v>0</v>
      </c>
      <c r="R13" s="18"/>
      <c r="S13" s="202">
        <f>'Set - Out'!$F$62</f>
        <v>0</v>
      </c>
      <c r="T13" s="18"/>
      <c r="U13" s="202">
        <f>'Set - Out'!$J$62</f>
        <v>0</v>
      </c>
      <c r="V13" s="18"/>
      <c r="W13" s="202">
        <f>'Nov - Dez'!$F$62</f>
        <v>0</v>
      </c>
      <c r="X13" s="18"/>
      <c r="Y13" s="202">
        <f>'Nov - Dez'!$J$62</f>
        <v>0</v>
      </c>
      <c r="Z13" s="207"/>
      <c r="AA13" s="18"/>
      <c r="AB13" s="207"/>
      <c r="AC13" s="211">
        <f>SUM(C13:Z13)</f>
        <v>0</v>
      </c>
      <c r="AD13" s="18"/>
      <c r="AE13" s="204">
        <f>AC13/12</f>
        <v>0</v>
      </c>
      <c r="AF13" s="18"/>
    </row>
    <row r="14" spans="1:33" ht="12.75" customHeight="1" thickBot="1" x14ac:dyDescent="0.25">
      <c r="A14" s="27" t="s">
        <v>122</v>
      </c>
      <c r="B14" s="18"/>
      <c r="C14" s="28" t="str">
        <f>'Jan - Fev'!$F$53</f>
        <v/>
      </c>
      <c r="D14" s="18"/>
      <c r="E14" s="28" t="str">
        <f>'Jan - Fev'!$J$53</f>
        <v/>
      </c>
      <c r="F14" s="18"/>
      <c r="G14" s="28" t="str">
        <f>'Mar - Abr'!$F$53</f>
        <v/>
      </c>
      <c r="H14" s="18"/>
      <c r="I14" s="28" t="str">
        <f>'Mar - Abr'!$J$53</f>
        <v/>
      </c>
      <c r="J14" s="18"/>
      <c r="K14" s="28" t="str">
        <f>'Mai - Jun'!$F$53</f>
        <v/>
      </c>
      <c r="L14" s="18"/>
      <c r="M14" s="28" t="str">
        <f>'Mai - Jun'!$J$53</f>
        <v/>
      </c>
      <c r="N14" s="18"/>
      <c r="O14" s="28" t="str">
        <f>'Jul - Ago'!$F$53</f>
        <v/>
      </c>
      <c r="P14" s="18"/>
      <c r="Q14" s="28" t="str">
        <f>'Jul - Ago'!$J$53</f>
        <v/>
      </c>
      <c r="R14" s="18"/>
      <c r="S14" s="28" t="str">
        <f>'Set - Out'!$F$53</f>
        <v/>
      </c>
      <c r="T14" s="18"/>
      <c r="U14" s="28" t="str">
        <f>'Set - Out'!$J$53</f>
        <v/>
      </c>
      <c r="V14" s="18"/>
      <c r="W14" s="28" t="str">
        <f>'Nov - Dez'!$F$53</f>
        <v/>
      </c>
      <c r="X14" s="18"/>
      <c r="Y14" s="28" t="str">
        <f>'Nov - Dez'!$J$53</f>
        <v/>
      </c>
      <c r="Z14" s="18"/>
      <c r="AA14" s="18"/>
      <c r="AB14" s="18"/>
      <c r="AC14" s="29" t="str">
        <f>IF(AC13&lt;=0,"",AC13/AC26)</f>
        <v/>
      </c>
      <c r="AD14" s="18"/>
      <c r="AE14" s="29" t="str">
        <f>IF(AC7&lt;=0,"",AE13/AE26)</f>
        <v/>
      </c>
      <c r="AF14" s="18"/>
    </row>
    <row r="15" spans="1:33" ht="13.5" thickBot="1" x14ac:dyDescent="0.25">
      <c r="A15" s="201" t="s">
        <v>36</v>
      </c>
      <c r="B15" s="18"/>
      <c r="C15" s="203">
        <f>'Jan - Fev'!$F$74</f>
        <v>0</v>
      </c>
      <c r="D15" s="18"/>
      <c r="E15" s="203">
        <f>'Jan - Fev'!$J$74</f>
        <v>0</v>
      </c>
      <c r="F15" s="18"/>
      <c r="G15" s="203">
        <f>'Mar - Abr'!$F$74</f>
        <v>0</v>
      </c>
      <c r="H15" s="18"/>
      <c r="I15" s="203">
        <f>'Mar - Abr'!$J$74</f>
        <v>0</v>
      </c>
      <c r="J15" s="18"/>
      <c r="K15" s="203">
        <f>'Mai - Jun'!$F$74</f>
        <v>0</v>
      </c>
      <c r="L15" s="18"/>
      <c r="M15" s="203">
        <f>'Mai - Jun'!$J$74</f>
        <v>0</v>
      </c>
      <c r="N15" s="18"/>
      <c r="O15" s="203">
        <f>'Jul - Ago'!$F$74</f>
        <v>0</v>
      </c>
      <c r="P15" s="18"/>
      <c r="Q15" s="203">
        <f>'Jul - Ago'!$J$74</f>
        <v>0</v>
      </c>
      <c r="R15" s="18"/>
      <c r="S15" s="203">
        <f>'Set - Out'!$F$74</f>
        <v>0</v>
      </c>
      <c r="T15" s="18"/>
      <c r="U15" s="203">
        <f>'Set - Out'!$J$74</f>
        <v>0</v>
      </c>
      <c r="V15" s="18"/>
      <c r="W15" s="203">
        <f>'Nov - Dez'!$F$74</f>
        <v>0</v>
      </c>
      <c r="X15" s="18"/>
      <c r="Y15" s="203">
        <f>'Nov - Dez'!$J$74</f>
        <v>0</v>
      </c>
      <c r="Z15" s="207"/>
      <c r="AA15" s="18"/>
      <c r="AB15" s="207"/>
      <c r="AC15" s="212">
        <f>SUM(C15:Z15)</f>
        <v>0</v>
      </c>
      <c r="AD15" s="18"/>
      <c r="AE15" s="213">
        <f>AC15/12</f>
        <v>0</v>
      </c>
      <c r="AF15" s="18"/>
      <c r="AG15" s="178"/>
    </row>
    <row r="16" spans="1:33" ht="12.75" customHeight="1" thickBot="1" x14ac:dyDescent="0.25">
      <c r="A16" s="33" t="s">
        <v>122</v>
      </c>
      <c r="B16" s="18"/>
      <c r="C16" s="34" t="str">
        <f>'Jan - Fev'!$F$65</f>
        <v/>
      </c>
      <c r="D16" s="18"/>
      <c r="E16" s="34" t="str">
        <f>'Jan - Fev'!$J$65</f>
        <v/>
      </c>
      <c r="F16" s="18"/>
      <c r="G16" s="34" t="str">
        <f>'Mar - Abr'!$F$65</f>
        <v/>
      </c>
      <c r="H16" s="18"/>
      <c r="I16" s="34" t="str">
        <f>'Mar - Abr'!$J$65</f>
        <v/>
      </c>
      <c r="J16" s="18"/>
      <c r="K16" s="34" t="str">
        <f>'Mai - Jun'!$F$65</f>
        <v/>
      </c>
      <c r="L16" s="18"/>
      <c r="M16" s="34" t="str">
        <f>'Mai - Jun'!$J$65</f>
        <v/>
      </c>
      <c r="N16" s="18"/>
      <c r="O16" s="34" t="str">
        <f>'Jul - Ago'!$F$65</f>
        <v/>
      </c>
      <c r="P16" s="18"/>
      <c r="Q16" s="34" t="str">
        <f>'Jul - Ago'!$J$65</f>
        <v/>
      </c>
      <c r="R16" s="18"/>
      <c r="S16" s="34" t="str">
        <f>'Set - Out'!$F$65</f>
        <v/>
      </c>
      <c r="T16" s="18"/>
      <c r="U16" s="34" t="str">
        <f>'Set - Out'!$J$65</f>
        <v/>
      </c>
      <c r="V16" s="18"/>
      <c r="W16" s="34" t="str">
        <f>'Nov - Dez'!$F$65</f>
        <v/>
      </c>
      <c r="X16" s="18"/>
      <c r="Y16" s="34" t="str">
        <f>'Nov - Dez'!$J$65</f>
        <v/>
      </c>
      <c r="Z16" s="18"/>
      <c r="AA16" s="18"/>
      <c r="AB16" s="18"/>
      <c r="AC16" s="35" t="str">
        <f>IF(AC15&lt;=0,"",AC15/AC26)</f>
        <v/>
      </c>
      <c r="AD16" s="18"/>
      <c r="AE16" s="35" t="str">
        <f>IF(AC7&lt;=0,"",AE15/AE26)</f>
        <v/>
      </c>
      <c r="AF16" s="18"/>
      <c r="AG16" s="179"/>
    </row>
    <row r="17" spans="1:33" x14ac:dyDescent="0.2">
      <c r="A17" s="200" t="s">
        <v>107</v>
      </c>
      <c r="B17" s="18"/>
      <c r="C17" s="202">
        <f>'Jan - Fev'!$F$89</f>
        <v>0</v>
      </c>
      <c r="D17" s="18"/>
      <c r="E17" s="202">
        <f>'Jan - Fev'!$J$89</f>
        <v>0</v>
      </c>
      <c r="F17" s="18"/>
      <c r="G17" s="202">
        <f>'Mar - Abr'!$F$89</f>
        <v>0</v>
      </c>
      <c r="H17" s="18"/>
      <c r="I17" s="202">
        <f>'Mar - Abr'!$J$89</f>
        <v>0</v>
      </c>
      <c r="J17" s="18"/>
      <c r="K17" s="202">
        <f>'Mai - Jun'!$F$89</f>
        <v>0</v>
      </c>
      <c r="L17" s="18"/>
      <c r="M17" s="202">
        <f>'Mai - Jun'!$J$89</f>
        <v>0</v>
      </c>
      <c r="N17" s="18"/>
      <c r="O17" s="202">
        <f>'Jul - Ago'!$F$89</f>
        <v>0</v>
      </c>
      <c r="P17" s="18"/>
      <c r="Q17" s="202">
        <f>'Jul - Ago'!$J$89</f>
        <v>0</v>
      </c>
      <c r="R17" s="18"/>
      <c r="S17" s="202">
        <f>'Set - Out'!$F$89</f>
        <v>0</v>
      </c>
      <c r="T17" s="18"/>
      <c r="U17" s="202">
        <f>'Set - Out'!$J$89</f>
        <v>0</v>
      </c>
      <c r="V17" s="18"/>
      <c r="W17" s="202">
        <f>'Nov - Dez'!$F$89</f>
        <v>0</v>
      </c>
      <c r="X17" s="18"/>
      <c r="Y17" s="202">
        <f>'Nov - Dez'!$J$89</f>
        <v>0</v>
      </c>
      <c r="Z17" s="207"/>
      <c r="AA17" s="18"/>
      <c r="AB17" s="207"/>
      <c r="AC17" s="211">
        <f>SUM(C17:Z17)</f>
        <v>0</v>
      </c>
      <c r="AD17" s="18"/>
      <c r="AE17" s="204">
        <f>AC17/12</f>
        <v>0</v>
      </c>
      <c r="AF17" s="18"/>
      <c r="AG17" s="36"/>
    </row>
    <row r="18" spans="1:33" ht="12.75" customHeight="1" thickBot="1" x14ac:dyDescent="0.25">
      <c r="A18" s="27" t="s">
        <v>122</v>
      </c>
      <c r="B18" s="18"/>
      <c r="C18" s="28" t="str">
        <f>'Jan - Fev'!$F$77</f>
        <v/>
      </c>
      <c r="D18" s="18"/>
      <c r="E18" s="28" t="str">
        <f>'Jan - Fev'!$J$77</f>
        <v/>
      </c>
      <c r="F18" s="18"/>
      <c r="G18" s="28" t="str">
        <f>'Mar - Abr'!$F$77</f>
        <v/>
      </c>
      <c r="H18" s="18"/>
      <c r="I18" s="28" t="str">
        <f>'Mar - Abr'!$J$77</f>
        <v/>
      </c>
      <c r="J18" s="18"/>
      <c r="K18" s="28" t="str">
        <f>'Mai - Jun'!$F$77</f>
        <v/>
      </c>
      <c r="L18" s="18"/>
      <c r="M18" s="28" t="str">
        <f>'Mai - Jun'!$J$77</f>
        <v/>
      </c>
      <c r="N18" s="18"/>
      <c r="O18" s="28" t="str">
        <f>'Jul - Ago'!$F$77</f>
        <v/>
      </c>
      <c r="P18" s="18"/>
      <c r="Q18" s="28" t="str">
        <f>'Jul - Ago'!$J$77</f>
        <v/>
      </c>
      <c r="R18" s="18"/>
      <c r="S18" s="28" t="str">
        <f>'Set - Out'!$F$77</f>
        <v/>
      </c>
      <c r="T18" s="18"/>
      <c r="U18" s="28" t="str">
        <f>'Set - Out'!$J$77</f>
        <v/>
      </c>
      <c r="V18" s="18"/>
      <c r="W18" s="28" t="str">
        <f>'Nov - Dez'!$F$77</f>
        <v/>
      </c>
      <c r="X18" s="18"/>
      <c r="Y18" s="28" t="str">
        <f>'Nov - Dez'!$J$77</f>
        <v/>
      </c>
      <c r="Z18" s="18"/>
      <c r="AA18" s="19"/>
      <c r="AB18" s="18"/>
      <c r="AC18" s="29" t="str">
        <f>IF(AC17&lt;=0,"",AC17/AC26)</f>
        <v/>
      </c>
      <c r="AD18" s="18"/>
      <c r="AE18" s="29" t="str">
        <f>IF(AC7&lt;=0,"",AE17/AE26)</f>
        <v/>
      </c>
      <c r="AF18" s="18"/>
      <c r="AG18" s="36"/>
    </row>
    <row r="19" spans="1:33" x14ac:dyDescent="0.2">
      <c r="A19" s="200" t="s">
        <v>45</v>
      </c>
      <c r="B19" s="18"/>
      <c r="C19" s="202">
        <f>'Jan - Fev'!$F$100</f>
        <v>0</v>
      </c>
      <c r="D19" s="18"/>
      <c r="E19" s="202">
        <f>'Jan - Fev'!$J$100</f>
        <v>0</v>
      </c>
      <c r="F19" s="18"/>
      <c r="G19" s="202">
        <f>'Mar - Abr'!$F$100</f>
        <v>0</v>
      </c>
      <c r="H19" s="18"/>
      <c r="I19" s="202">
        <f>'Mar - Abr'!$J$100</f>
        <v>0</v>
      </c>
      <c r="J19" s="18"/>
      <c r="K19" s="202">
        <f>'Mai - Jun'!$F$100</f>
        <v>0</v>
      </c>
      <c r="L19" s="18"/>
      <c r="M19" s="202">
        <f>'Mai - Jun'!$J$100</f>
        <v>0</v>
      </c>
      <c r="N19" s="18"/>
      <c r="O19" s="202">
        <f>'Jul - Ago'!$F$100</f>
        <v>0</v>
      </c>
      <c r="P19" s="18"/>
      <c r="Q19" s="202">
        <f>'Jul - Ago'!$J$100</f>
        <v>0</v>
      </c>
      <c r="R19" s="18"/>
      <c r="S19" s="202">
        <f>'Set - Out'!$F$100</f>
        <v>0</v>
      </c>
      <c r="T19" s="18"/>
      <c r="U19" s="202">
        <f>'Set - Out'!$J$100</f>
        <v>0</v>
      </c>
      <c r="V19" s="18"/>
      <c r="W19" s="202">
        <f>'Nov - Dez'!$F$100</f>
        <v>0</v>
      </c>
      <c r="X19" s="18"/>
      <c r="Y19" s="202">
        <f>'Nov - Dez'!$J$100</f>
        <v>0</v>
      </c>
      <c r="Z19" s="207"/>
      <c r="AA19" s="18"/>
      <c r="AB19" s="207"/>
      <c r="AC19" s="211">
        <f>SUM(C19:Z19)</f>
        <v>0</v>
      </c>
      <c r="AD19" s="18"/>
      <c r="AE19" s="204">
        <f>AC19/12</f>
        <v>0</v>
      </c>
      <c r="AF19" s="18"/>
      <c r="AG19" s="36"/>
    </row>
    <row r="20" spans="1:33" ht="12.75" customHeight="1" thickBot="1" x14ac:dyDescent="0.25">
      <c r="A20" s="27" t="s">
        <v>122</v>
      </c>
      <c r="B20" s="18"/>
      <c r="C20" s="28" t="str">
        <f>'Jan - Fev'!$F$92</f>
        <v/>
      </c>
      <c r="D20" s="18"/>
      <c r="E20" s="28" t="str">
        <f>'Jan - Fev'!$J$92</f>
        <v/>
      </c>
      <c r="F20" s="18"/>
      <c r="G20" s="28" t="str">
        <f>'Mar - Abr'!$F$92</f>
        <v/>
      </c>
      <c r="H20" s="18"/>
      <c r="I20" s="28" t="str">
        <f>'Mar - Abr'!$J$92</f>
        <v/>
      </c>
      <c r="J20" s="18"/>
      <c r="K20" s="28" t="str">
        <f>'Mai - Jun'!$F$92</f>
        <v/>
      </c>
      <c r="L20" s="18"/>
      <c r="M20" s="28" t="str">
        <f>'Mai - Jun'!$J$92</f>
        <v/>
      </c>
      <c r="N20" s="18"/>
      <c r="O20" s="28" t="str">
        <f>'Jul - Ago'!$F$92</f>
        <v/>
      </c>
      <c r="P20" s="18"/>
      <c r="Q20" s="28" t="str">
        <f>'Jul - Ago'!$J$92</f>
        <v/>
      </c>
      <c r="R20" s="18"/>
      <c r="S20" s="28" t="str">
        <f>'Set - Out'!$F$92</f>
        <v/>
      </c>
      <c r="T20" s="18"/>
      <c r="U20" s="28" t="str">
        <f>'Set - Out'!$J$92</f>
        <v/>
      </c>
      <c r="V20" s="18"/>
      <c r="W20" s="28" t="str">
        <f>'Nov - Dez'!$F$92</f>
        <v/>
      </c>
      <c r="X20" s="18"/>
      <c r="Y20" s="28" t="str">
        <f>'Nov - Dez'!$J$92</f>
        <v/>
      </c>
      <c r="Z20" s="18"/>
      <c r="AA20" s="19"/>
      <c r="AB20" s="18"/>
      <c r="AC20" s="29" t="str">
        <f>IF(AC19&lt;=0,"",AC19/AC26)</f>
        <v/>
      </c>
      <c r="AD20" s="18"/>
      <c r="AE20" s="29" t="str">
        <f>IF(AC7&lt;=0,"",AE19/AE26)</f>
        <v/>
      </c>
      <c r="AF20" s="18"/>
      <c r="AG20" s="36"/>
    </row>
    <row r="21" spans="1:33" x14ac:dyDescent="0.2">
      <c r="A21" s="200" t="s">
        <v>96</v>
      </c>
      <c r="B21" s="18"/>
      <c r="C21" s="202">
        <f>'Jan - Fev'!$F$114</f>
        <v>0</v>
      </c>
      <c r="D21" s="18"/>
      <c r="E21" s="202">
        <f>'Jan - Fev'!$J$114</f>
        <v>0</v>
      </c>
      <c r="F21" s="18"/>
      <c r="G21" s="202">
        <f>'Mar - Abr'!$F$114</f>
        <v>0</v>
      </c>
      <c r="H21" s="18"/>
      <c r="I21" s="202">
        <f>'Mar - Abr'!$J$114</f>
        <v>0</v>
      </c>
      <c r="J21" s="18"/>
      <c r="K21" s="202">
        <f>'Mai - Jun'!$F$114</f>
        <v>0</v>
      </c>
      <c r="L21" s="18"/>
      <c r="M21" s="202">
        <f>'Mai - Jun'!$J$114</f>
        <v>0</v>
      </c>
      <c r="N21" s="18"/>
      <c r="O21" s="202">
        <f>'Jul - Ago'!$F$114</f>
        <v>0</v>
      </c>
      <c r="P21" s="18"/>
      <c r="Q21" s="202">
        <f>'Jul - Ago'!$J$114</f>
        <v>0</v>
      </c>
      <c r="R21" s="18"/>
      <c r="S21" s="202">
        <f>'Set - Out'!$F$114</f>
        <v>0</v>
      </c>
      <c r="T21" s="18"/>
      <c r="U21" s="202">
        <f>'Set - Out'!$J$114</f>
        <v>0</v>
      </c>
      <c r="V21" s="18"/>
      <c r="W21" s="202">
        <f>'Nov - Dez'!$F$114</f>
        <v>0</v>
      </c>
      <c r="X21" s="18"/>
      <c r="Y21" s="202">
        <f>'Nov - Dez'!$J$114</f>
        <v>0</v>
      </c>
      <c r="Z21" s="207"/>
      <c r="AA21" s="18"/>
      <c r="AB21" s="207"/>
      <c r="AC21" s="211">
        <f>SUM(C21:Z21)</f>
        <v>0</v>
      </c>
      <c r="AD21" s="18"/>
      <c r="AE21" s="204">
        <f>AC21/12</f>
        <v>0</v>
      </c>
      <c r="AF21" s="18"/>
      <c r="AG21" s="36"/>
    </row>
    <row r="22" spans="1:33" ht="12.75" customHeight="1" thickBot="1" x14ac:dyDescent="0.25">
      <c r="A22" s="27" t="s">
        <v>122</v>
      </c>
      <c r="B22" s="18"/>
      <c r="C22" s="28" t="str">
        <f>'Jan - Fev'!$F$103</f>
        <v/>
      </c>
      <c r="D22" s="18"/>
      <c r="E22" s="28" t="str">
        <f>'Jan - Fev'!$J$103</f>
        <v/>
      </c>
      <c r="F22" s="18"/>
      <c r="G22" s="28" t="str">
        <f>'Mar - Abr'!$F$103</f>
        <v/>
      </c>
      <c r="H22" s="18"/>
      <c r="I22" s="28" t="str">
        <f>'Mar - Abr'!$J$103</f>
        <v/>
      </c>
      <c r="J22" s="18"/>
      <c r="K22" s="28" t="str">
        <f>'Mai - Jun'!$F$103</f>
        <v/>
      </c>
      <c r="L22" s="18"/>
      <c r="M22" s="28" t="str">
        <f>'Mai - Jun'!$J$103</f>
        <v/>
      </c>
      <c r="N22" s="18"/>
      <c r="O22" s="28" t="str">
        <f>'Jul - Ago'!$F$103</f>
        <v/>
      </c>
      <c r="P22" s="18"/>
      <c r="Q22" s="28" t="str">
        <f>'Jul - Ago'!$J$103</f>
        <v/>
      </c>
      <c r="R22" s="18"/>
      <c r="S22" s="28" t="str">
        <f>'Set - Out'!$F$103</f>
        <v/>
      </c>
      <c r="T22" s="18"/>
      <c r="U22" s="28" t="str">
        <f>'Set - Out'!$J$103</f>
        <v/>
      </c>
      <c r="V22" s="18"/>
      <c r="W22" s="28" t="str">
        <f>'Nov - Dez'!$F$103</f>
        <v/>
      </c>
      <c r="X22" s="18"/>
      <c r="Y22" s="28" t="str">
        <f>'Nov - Dez'!$J$103</f>
        <v/>
      </c>
      <c r="Z22" s="18"/>
      <c r="AA22" s="19"/>
      <c r="AB22" s="18"/>
      <c r="AC22" s="29" t="str">
        <f>IF(AC21&lt;=0,"",AC21/AC26)</f>
        <v/>
      </c>
      <c r="AD22" s="18"/>
      <c r="AE22" s="29" t="str">
        <f>IF(AC7&lt;=0,"",AE21/AE26)</f>
        <v/>
      </c>
      <c r="AF22" s="18"/>
      <c r="AG22" s="36"/>
    </row>
    <row r="23" spans="1:33" x14ac:dyDescent="0.2">
      <c r="A23" s="200" t="s">
        <v>51</v>
      </c>
      <c r="B23" s="18"/>
      <c r="C23" s="202">
        <f>'Jan - Fev'!$F$128</f>
        <v>0</v>
      </c>
      <c r="D23" s="18"/>
      <c r="E23" s="202">
        <f>'Jan - Fev'!$J$128</f>
        <v>0</v>
      </c>
      <c r="F23" s="18"/>
      <c r="G23" s="202">
        <f>'Mar - Abr'!$F$128</f>
        <v>0</v>
      </c>
      <c r="H23" s="18"/>
      <c r="I23" s="202">
        <f>'Mar - Abr'!$J$128</f>
        <v>0</v>
      </c>
      <c r="J23" s="18"/>
      <c r="K23" s="202">
        <f>'Mai - Jun'!$F$128</f>
        <v>0</v>
      </c>
      <c r="L23" s="18"/>
      <c r="M23" s="202">
        <f>'Mai - Jun'!$J$128</f>
        <v>0</v>
      </c>
      <c r="N23" s="18"/>
      <c r="O23" s="202">
        <f>'Jul - Ago'!$F$128</f>
        <v>0</v>
      </c>
      <c r="P23" s="18"/>
      <c r="Q23" s="202">
        <f>'Jul - Ago'!$J$128</f>
        <v>0</v>
      </c>
      <c r="R23" s="18"/>
      <c r="S23" s="202">
        <f>'Set - Out'!$F$128</f>
        <v>0</v>
      </c>
      <c r="T23" s="18"/>
      <c r="U23" s="202">
        <f>'Set - Out'!$J$128</f>
        <v>0</v>
      </c>
      <c r="V23" s="18"/>
      <c r="W23" s="202">
        <f>'Nov - Dez'!$F$128</f>
        <v>0</v>
      </c>
      <c r="X23" s="18"/>
      <c r="Y23" s="202">
        <f>'Nov - Dez'!$J$128</f>
        <v>0</v>
      </c>
      <c r="Z23" s="207"/>
      <c r="AA23" s="18"/>
      <c r="AB23" s="207"/>
      <c r="AC23" s="211">
        <f>SUM(C23:Z23)</f>
        <v>0</v>
      </c>
      <c r="AD23" s="18"/>
      <c r="AE23" s="204">
        <f>AC23/12</f>
        <v>0</v>
      </c>
      <c r="AF23" s="18"/>
      <c r="AG23" s="36"/>
    </row>
    <row r="24" spans="1:33" ht="12.75" customHeight="1" x14ac:dyDescent="0.2">
      <c r="A24" s="27" t="s">
        <v>122</v>
      </c>
      <c r="B24" s="18"/>
      <c r="C24" s="30" t="str">
        <f>'Jan - Fev'!$F$117</f>
        <v/>
      </c>
      <c r="D24" s="18"/>
      <c r="E24" s="30" t="str">
        <f>'Jan - Fev'!$J$117</f>
        <v/>
      </c>
      <c r="F24" s="18"/>
      <c r="G24" s="30" t="str">
        <f>'Mar - Abr'!$F$117</f>
        <v/>
      </c>
      <c r="H24" s="18"/>
      <c r="I24" s="30" t="str">
        <f>'Mar - Abr'!$J$117</f>
        <v/>
      </c>
      <c r="J24" s="18"/>
      <c r="K24" s="30" t="str">
        <f>'Mai - Jun'!$F$117</f>
        <v/>
      </c>
      <c r="L24" s="18"/>
      <c r="M24" s="30" t="str">
        <f>'Mai - Jun'!$J$117</f>
        <v/>
      </c>
      <c r="N24" s="18"/>
      <c r="O24" s="30" t="str">
        <f>'Jul - Ago'!$F$117</f>
        <v/>
      </c>
      <c r="P24" s="18"/>
      <c r="Q24" s="30" t="str">
        <f>'Jul - Ago'!$J$117</f>
        <v/>
      </c>
      <c r="R24" s="18"/>
      <c r="S24" s="30" t="str">
        <f>'Set - Out'!$F$117</f>
        <v/>
      </c>
      <c r="T24" s="18"/>
      <c r="U24" s="30" t="str">
        <f>'Set - Out'!$J$117</f>
        <v/>
      </c>
      <c r="V24" s="18"/>
      <c r="W24" s="30" t="str">
        <f>'Nov - Dez'!$F$117</f>
        <v/>
      </c>
      <c r="X24" s="18"/>
      <c r="Y24" s="30" t="str">
        <f>'Nov - Dez'!$J$117</f>
        <v/>
      </c>
      <c r="Z24" s="18"/>
      <c r="AA24" s="19"/>
      <c r="AB24" s="18"/>
      <c r="AC24" s="30" t="str">
        <f>IF(AC23&lt;=0,"",AC23/AC26)</f>
        <v/>
      </c>
      <c r="AD24" s="18"/>
      <c r="AE24" s="30" t="str">
        <f>IF(AC9&lt;=0,"",AE23/AE26)</f>
        <v/>
      </c>
      <c r="AF24" s="18"/>
      <c r="AG24" s="36"/>
    </row>
    <row r="25" spans="1:33" ht="3.75" customHeight="1" thickBot="1" x14ac:dyDescent="0.25">
      <c r="A25" s="179"/>
      <c r="B25" s="18"/>
      <c r="C25" s="180"/>
      <c r="D25" s="18"/>
      <c r="E25" s="180"/>
      <c r="F25" s="18"/>
      <c r="G25" s="180"/>
      <c r="H25" s="18"/>
      <c r="I25" s="180"/>
      <c r="J25" s="18"/>
      <c r="K25" s="180"/>
      <c r="L25" s="18"/>
      <c r="M25" s="180"/>
      <c r="N25" s="18"/>
      <c r="O25" s="180"/>
      <c r="P25" s="18"/>
      <c r="Q25" s="180"/>
      <c r="R25" s="18"/>
      <c r="S25" s="180"/>
      <c r="T25" s="18"/>
      <c r="U25" s="180"/>
      <c r="V25" s="18"/>
      <c r="W25" s="180"/>
      <c r="X25" s="18"/>
      <c r="Y25" s="180"/>
      <c r="Z25" s="18"/>
      <c r="AA25" s="19"/>
      <c r="AB25" s="18"/>
      <c r="AC25" s="181"/>
      <c r="AD25" s="18"/>
      <c r="AE25" s="181"/>
      <c r="AF25" s="18"/>
      <c r="AG25" s="36"/>
    </row>
    <row r="26" spans="1:33" x14ac:dyDescent="0.2">
      <c r="A26" s="198" t="s">
        <v>133</v>
      </c>
      <c r="B26" s="18"/>
      <c r="C26" s="199">
        <f>C7+C9+C11+C13+C15+C17+C19+C21+C23</f>
        <v>0</v>
      </c>
      <c r="D26" s="18"/>
      <c r="E26" s="199">
        <f>E7+E9+E11+E13+E15+E17+E19+E21+E23</f>
        <v>0</v>
      </c>
      <c r="F26" s="18"/>
      <c r="G26" s="199">
        <f>G7+G9+G11+G13+G15+G17+G19+G21+G23</f>
        <v>0</v>
      </c>
      <c r="H26" s="18"/>
      <c r="I26" s="199">
        <f>I7+I9+I11+I13+I15+I17+I19+I21+I23</f>
        <v>0</v>
      </c>
      <c r="J26" s="18"/>
      <c r="K26" s="199">
        <f>K7+K9+K11+K13+K15+K17+K19+K21+K23</f>
        <v>0</v>
      </c>
      <c r="L26" s="18"/>
      <c r="M26" s="199">
        <f>M7+M9+M11+M13+M15+M17+M19+M21+M23</f>
        <v>0</v>
      </c>
      <c r="N26" s="18"/>
      <c r="O26" s="199">
        <f>O7+O9+O11+O13+O15+O17+O19+O21+O23</f>
        <v>0</v>
      </c>
      <c r="P26" s="18"/>
      <c r="Q26" s="199">
        <f>Q7+Q9+Q11+Q13+Q15+Q17+Q19+Q21+Q23</f>
        <v>0</v>
      </c>
      <c r="R26" s="18"/>
      <c r="S26" s="199">
        <f>S7+S9+S11+S13+S15+S17+S19+S21+S23</f>
        <v>0</v>
      </c>
      <c r="T26" s="18"/>
      <c r="U26" s="199">
        <f>U7+U9+U11+U13+U15+U17+U19+U21+U23</f>
        <v>0</v>
      </c>
      <c r="V26" s="18"/>
      <c r="W26" s="199">
        <f>W7+W9+W11+W13+W15+W17+W19+W21+W23</f>
        <v>0</v>
      </c>
      <c r="X26" s="18"/>
      <c r="Y26" s="199">
        <f>Y7+Y9+Y11+Y13+Y15+Y17+Y19+Y21+Y23</f>
        <v>0</v>
      </c>
      <c r="Z26" s="206"/>
      <c r="AA26" s="19"/>
      <c r="AB26" s="206"/>
      <c r="AC26" s="214">
        <f>AC7+AC9+AC11+AC13+AC15+AC17+AC19+AC21+AC23</f>
        <v>0</v>
      </c>
      <c r="AD26" s="18"/>
      <c r="AE26" s="214">
        <f>AE7+AE9+AE11+AE13+AE15+AE17+AE19+AE21+AE23</f>
        <v>0</v>
      </c>
      <c r="AF26" s="18"/>
      <c r="AG26" s="36"/>
    </row>
    <row r="27" spans="1:33" ht="2.25" customHeight="1" x14ac:dyDescent="0.2">
      <c r="A27" s="215"/>
      <c r="B27" s="18"/>
      <c r="C27" s="216"/>
      <c r="D27" s="18"/>
      <c r="E27" s="216"/>
      <c r="F27" s="18"/>
      <c r="G27" s="216"/>
      <c r="H27" s="18"/>
      <c r="I27" s="216"/>
      <c r="J27" s="18"/>
      <c r="K27" s="216"/>
      <c r="L27" s="18"/>
      <c r="M27" s="216"/>
      <c r="N27" s="18"/>
      <c r="O27" s="216"/>
      <c r="P27" s="18"/>
      <c r="Q27" s="216"/>
      <c r="R27" s="18"/>
      <c r="S27" s="216"/>
      <c r="T27" s="18"/>
      <c r="U27" s="216"/>
      <c r="V27" s="18"/>
      <c r="W27" s="216"/>
      <c r="X27" s="18"/>
      <c r="Y27" s="216"/>
      <c r="Z27" s="206"/>
      <c r="AA27" s="19"/>
      <c r="AB27" s="206"/>
      <c r="AC27" s="217"/>
      <c r="AD27" s="18"/>
      <c r="AE27" s="217"/>
      <c r="AF27" s="18"/>
      <c r="AG27" s="36"/>
    </row>
    <row r="28" spans="1:33" ht="13.5" customHeight="1" thickBot="1" x14ac:dyDescent="0.25">
      <c r="A28" s="218" t="s">
        <v>130</v>
      </c>
      <c r="B28" s="31"/>
      <c r="C28" s="220">
        <f>C5-C26</f>
        <v>0</v>
      </c>
      <c r="D28" s="31"/>
      <c r="E28" s="220">
        <f>E5-E26</f>
        <v>0</v>
      </c>
      <c r="F28" s="31"/>
      <c r="G28" s="220">
        <f>G5-G26</f>
        <v>0</v>
      </c>
      <c r="H28" s="31"/>
      <c r="I28" s="220">
        <f>I5-I26</f>
        <v>0</v>
      </c>
      <c r="J28" s="31"/>
      <c r="K28" s="220">
        <f>K5-K26</f>
        <v>0</v>
      </c>
      <c r="L28" s="31"/>
      <c r="M28" s="220">
        <f>M5-M26</f>
        <v>0</v>
      </c>
      <c r="N28" s="31"/>
      <c r="O28" s="220">
        <f>O5-O26</f>
        <v>0</v>
      </c>
      <c r="P28" s="31"/>
      <c r="Q28" s="220">
        <f>Q5-Q26</f>
        <v>0</v>
      </c>
      <c r="R28" s="31"/>
      <c r="S28" s="220">
        <f>S5-S26</f>
        <v>0</v>
      </c>
      <c r="T28" s="31"/>
      <c r="U28" s="220">
        <f>U5-U26</f>
        <v>0</v>
      </c>
      <c r="V28" s="31"/>
      <c r="W28" s="220">
        <f>W5-W26</f>
        <v>0</v>
      </c>
      <c r="X28" s="31"/>
      <c r="Y28" s="220">
        <f>Y5-Y26</f>
        <v>0</v>
      </c>
      <c r="Z28" s="219"/>
      <c r="AA28" s="19"/>
      <c r="AB28" s="219"/>
      <c r="AC28" s="220">
        <f>AC5-AC26</f>
        <v>0</v>
      </c>
      <c r="AD28" s="31"/>
      <c r="AE28" s="220">
        <f>AE5-AE26</f>
        <v>0</v>
      </c>
      <c r="AF28" s="31"/>
      <c r="AG28" s="36"/>
    </row>
    <row r="29" spans="1:33" ht="13.5" customHeight="1" thickBot="1" x14ac:dyDescent="0.25">
      <c r="A29" s="179"/>
      <c r="B29" s="18"/>
      <c r="C29" s="22"/>
      <c r="D29" s="18"/>
      <c r="E29" s="22"/>
      <c r="F29" s="18"/>
      <c r="G29" s="22"/>
      <c r="H29" s="18"/>
      <c r="I29" s="22"/>
      <c r="J29" s="18"/>
      <c r="K29" s="22"/>
      <c r="L29" s="18"/>
      <c r="M29" s="22"/>
      <c r="N29" s="18"/>
      <c r="O29" s="22"/>
      <c r="P29" s="18"/>
      <c r="Q29" s="22"/>
      <c r="R29" s="18"/>
      <c r="S29" s="22"/>
      <c r="T29" s="18"/>
      <c r="U29" s="22"/>
      <c r="V29" s="18"/>
      <c r="W29" s="22"/>
      <c r="X29" s="18"/>
      <c r="Y29" s="22"/>
      <c r="Z29" s="18"/>
      <c r="AA29" s="19"/>
      <c r="AB29" s="18"/>
      <c r="AC29" s="36"/>
      <c r="AD29" s="18"/>
      <c r="AE29" s="36"/>
      <c r="AF29" s="18"/>
      <c r="AG29" s="36"/>
    </row>
    <row r="30" spans="1:33" x14ac:dyDescent="0.2">
      <c r="A30" s="221" t="s">
        <v>123</v>
      </c>
      <c r="B30" s="18"/>
      <c r="C30" s="222"/>
      <c r="D30" s="18"/>
      <c r="E30" s="222"/>
      <c r="F30" s="18"/>
      <c r="G30" s="222"/>
      <c r="H30" s="18"/>
      <c r="I30" s="222"/>
      <c r="J30" s="18"/>
      <c r="K30" s="222"/>
      <c r="L30" s="18"/>
      <c r="M30" s="222"/>
      <c r="N30" s="18"/>
      <c r="O30" s="222"/>
      <c r="P30" s="18"/>
      <c r="Q30" s="222"/>
      <c r="R30" s="18"/>
      <c r="S30" s="222"/>
      <c r="T30" s="18"/>
      <c r="U30" s="222"/>
      <c r="V30" s="18"/>
      <c r="W30" s="222"/>
      <c r="X30" s="18"/>
      <c r="Y30" s="222"/>
      <c r="Z30" s="206"/>
      <c r="AA30" s="18"/>
      <c r="AB30" s="206"/>
      <c r="AC30" s="221"/>
      <c r="AD30" s="18"/>
      <c r="AE30" s="221"/>
      <c r="AF30" s="18"/>
      <c r="AG30" s="36"/>
    </row>
    <row r="31" spans="1:33" x14ac:dyDescent="0.2">
      <c r="A31" s="182" t="s">
        <v>109</v>
      </c>
      <c r="B31" s="18"/>
      <c r="C31" s="183" t="str">
        <f>'Jan - Fev'!$D$137</f>
        <v/>
      </c>
      <c r="D31" s="18"/>
      <c r="E31" s="183" t="str">
        <f>'Jan - Fev'!$H$137</f>
        <v/>
      </c>
      <c r="F31" s="18"/>
      <c r="G31" s="183" t="str">
        <f>'Mar - Abr'!$D$137</f>
        <v/>
      </c>
      <c r="H31" s="18"/>
      <c r="I31" s="183" t="str">
        <f>'Mar - Abr'!$H$137</f>
        <v/>
      </c>
      <c r="J31" s="18"/>
      <c r="K31" s="183" t="str">
        <f>'Mai - Jun'!$D$137</f>
        <v/>
      </c>
      <c r="L31" s="18"/>
      <c r="M31" s="183" t="str">
        <f>'Mai - Jun'!$H$137</f>
        <v/>
      </c>
      <c r="N31" s="18"/>
      <c r="O31" s="183" t="str">
        <f>'Jul - Ago'!$D$137</f>
        <v/>
      </c>
      <c r="P31" s="18"/>
      <c r="Q31" s="183" t="str">
        <f>'Jul - Ago'!$H$137</f>
        <v/>
      </c>
      <c r="R31" s="18"/>
      <c r="S31" s="183" t="str">
        <f>'Set - Out'!$D$137</f>
        <v/>
      </c>
      <c r="T31" s="18"/>
      <c r="U31" s="183" t="str">
        <f>'Set - Out'!$H$137</f>
        <v/>
      </c>
      <c r="V31" s="18"/>
      <c r="W31" s="183" t="str">
        <f>'Nov - Dez'!$D$137</f>
        <v/>
      </c>
      <c r="X31" s="18"/>
      <c r="Y31" s="183" t="str">
        <f>'Nov - Dez'!$H$137</f>
        <v/>
      </c>
      <c r="Z31" s="18"/>
      <c r="AA31" s="18"/>
      <c r="AB31" s="18"/>
      <c r="AC31" s="182">
        <f>SUM(C31:Z31)</f>
        <v>0</v>
      </c>
      <c r="AD31" s="18"/>
      <c r="AE31" s="182">
        <f>AC31/12</f>
        <v>0</v>
      </c>
      <c r="AF31" s="18"/>
      <c r="AG31" s="36"/>
    </row>
    <row r="32" spans="1:33" x14ac:dyDescent="0.2">
      <c r="A32" s="182" t="s">
        <v>55</v>
      </c>
      <c r="B32" s="18"/>
      <c r="C32" s="183" t="str">
        <f>'Jan - Fev'!$D$138</f>
        <v/>
      </c>
      <c r="D32" s="18"/>
      <c r="E32" s="183" t="str">
        <f>'Jan - Fev'!$H$138</f>
        <v/>
      </c>
      <c r="F32" s="18"/>
      <c r="G32" s="183" t="str">
        <f>'Mar - Abr'!$D$138</f>
        <v/>
      </c>
      <c r="H32" s="18"/>
      <c r="I32" s="183" t="str">
        <f>'Mar - Abr'!$H$138</f>
        <v/>
      </c>
      <c r="J32" s="18"/>
      <c r="K32" s="183" t="str">
        <f>'Mai - Jun'!$D$138</f>
        <v/>
      </c>
      <c r="L32" s="18"/>
      <c r="M32" s="183" t="str">
        <f>'Mai - Jun'!$H$138</f>
        <v/>
      </c>
      <c r="N32" s="18"/>
      <c r="O32" s="183" t="str">
        <f>'Jul - Ago'!$D$138</f>
        <v/>
      </c>
      <c r="P32" s="18"/>
      <c r="Q32" s="183" t="str">
        <f>'Jul - Ago'!$H$138</f>
        <v/>
      </c>
      <c r="R32" s="18"/>
      <c r="S32" s="183" t="str">
        <f>'Set - Out'!$D$138</f>
        <v/>
      </c>
      <c r="T32" s="18"/>
      <c r="U32" s="183" t="str">
        <f>'Set - Out'!$H$138</f>
        <v/>
      </c>
      <c r="V32" s="18"/>
      <c r="W32" s="183" t="str">
        <f>'Nov - Dez'!$D$138</f>
        <v/>
      </c>
      <c r="X32" s="18"/>
      <c r="Y32" s="183" t="str">
        <f>'Nov - Dez'!$H$138</f>
        <v/>
      </c>
      <c r="Z32" s="18"/>
      <c r="AA32" s="18"/>
      <c r="AB32" s="18"/>
      <c r="AC32" s="182">
        <f>SUM(C32:Z32)</f>
        <v>0</v>
      </c>
      <c r="AD32" s="18"/>
      <c r="AE32" s="182">
        <f>AC32/12</f>
        <v>0</v>
      </c>
      <c r="AF32" s="18"/>
      <c r="AG32" s="36"/>
    </row>
    <row r="33" spans="1:33" ht="13.5" thickBot="1" x14ac:dyDescent="0.25">
      <c r="A33" s="223" t="s">
        <v>110</v>
      </c>
      <c r="B33" s="31"/>
      <c r="C33" s="224">
        <f>IF(C31="",0,IF(C32="",0,C31-C32))</f>
        <v>0</v>
      </c>
      <c r="D33" s="31"/>
      <c r="E33" s="224">
        <f>IF(E31="",0,IF(E32="",0,E31-E32))</f>
        <v>0</v>
      </c>
      <c r="F33" s="31"/>
      <c r="G33" s="224">
        <f>IF(G31="",0,IF(G32="",0,G31-G32))</f>
        <v>0</v>
      </c>
      <c r="H33" s="31"/>
      <c r="I33" s="224">
        <f>IF(I31="",0,IF(I32="",0,I31-I32))</f>
        <v>0</v>
      </c>
      <c r="J33" s="31"/>
      <c r="K33" s="224">
        <f>IF(K31="",0,IF(K32="",0,K31-K32))</f>
        <v>0</v>
      </c>
      <c r="L33" s="31"/>
      <c r="M33" s="224">
        <f>IF(M31="",0,IF(M32="",0,M31-M32))</f>
        <v>0</v>
      </c>
      <c r="N33" s="31"/>
      <c r="O33" s="224">
        <f>IF(O31="",0,IF(O32="",0,O31-O32))</f>
        <v>0</v>
      </c>
      <c r="P33" s="31"/>
      <c r="Q33" s="224">
        <f>IF(Q31="",0,IF(Q32="",0,Q31-Q32))</f>
        <v>0</v>
      </c>
      <c r="R33" s="31"/>
      <c r="S33" s="224">
        <f>IF(S31="",0,IF(S32="",0,S31-S32))</f>
        <v>0</v>
      </c>
      <c r="T33" s="31"/>
      <c r="U33" s="224">
        <f>IF(U31="",0,IF(U32="",0,U31-U32))</f>
        <v>0</v>
      </c>
      <c r="V33" s="31"/>
      <c r="W33" s="224">
        <f>IF(W31="",0,IF(W32="",0,W31-W32))</f>
        <v>0</v>
      </c>
      <c r="X33" s="31"/>
      <c r="Y33" s="224">
        <f>IF(Y31="",0,IF(Y32="",0,Y31-Y32))</f>
        <v>0</v>
      </c>
      <c r="Z33" s="219"/>
      <c r="AA33" s="31"/>
      <c r="AB33" s="219"/>
      <c r="AC33" s="223">
        <f>AC31-AC32</f>
        <v>0</v>
      </c>
      <c r="AD33" s="31"/>
      <c r="AE33" s="223">
        <f>AE31-AE32</f>
        <v>0</v>
      </c>
      <c r="AF33" s="31"/>
      <c r="AG33" s="36"/>
    </row>
    <row r="34" spans="1:33" s="22" customFormat="1" ht="13.5" thickBot="1" x14ac:dyDescent="0.25">
      <c r="A34" s="21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18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18"/>
      <c r="AG34" s="36"/>
    </row>
    <row r="35" spans="1:33" s="22" customFormat="1" ht="13.5" thickBot="1" x14ac:dyDescent="0.25">
      <c r="A35" s="225" t="s">
        <v>129</v>
      </c>
      <c r="B35" s="184"/>
      <c r="C35" s="226">
        <f>'Jan - Fev'!$D$154</f>
        <v>0</v>
      </c>
      <c r="D35" s="184"/>
      <c r="E35" s="226">
        <f>'Jan - Fev'!$H$154</f>
        <v>0</v>
      </c>
      <c r="F35" s="184"/>
      <c r="G35" s="226">
        <f>'Mar - Abr'!$D$154</f>
        <v>0</v>
      </c>
      <c r="H35" s="184"/>
      <c r="I35" s="226">
        <f>'Mar - Abr'!$H$154</f>
        <v>0</v>
      </c>
      <c r="J35" s="184"/>
      <c r="K35" s="226">
        <f>'Mai - Jun'!$D$154</f>
        <v>0</v>
      </c>
      <c r="L35" s="184"/>
      <c r="M35" s="226">
        <f>'Mai - Jun'!$H$154</f>
        <v>0</v>
      </c>
      <c r="N35" s="184"/>
      <c r="O35" s="226">
        <f>'Jul - Ago'!$D$154</f>
        <v>0</v>
      </c>
      <c r="P35" s="184"/>
      <c r="Q35" s="226">
        <f>'Jul - Ago'!$H$154</f>
        <v>0</v>
      </c>
      <c r="R35" s="184"/>
      <c r="S35" s="226">
        <f>'Set - Out'!$D$154</f>
        <v>0</v>
      </c>
      <c r="T35" s="184"/>
      <c r="U35" s="226">
        <f>'Set - Out'!$H$154</f>
        <v>0</v>
      </c>
      <c r="V35" s="184"/>
      <c r="W35" s="226">
        <f>'Nov - Dez'!$D$154</f>
        <v>0</v>
      </c>
      <c r="X35" s="184"/>
      <c r="Y35" s="226">
        <f>'Nov - Dez'!$H$154</f>
        <v>0</v>
      </c>
      <c r="Z35" s="205"/>
      <c r="AA35" s="17"/>
      <c r="AB35" s="205"/>
      <c r="AC35" s="227">
        <f>C35+E35+G35+I35+K35+M35+O35+Q35+S35+U35+W35+Y35</f>
        <v>0</v>
      </c>
      <c r="AD35" s="185"/>
      <c r="AE35" s="227">
        <f>AC35/12</f>
        <v>0</v>
      </c>
      <c r="AF35" s="17"/>
      <c r="AG35" s="19"/>
    </row>
    <row r="36" spans="1:33" s="22" customFormat="1" ht="3.75" customHeight="1" thickBot="1" x14ac:dyDescent="0.25">
      <c r="A36" s="38"/>
      <c r="B36" s="41"/>
      <c r="C36" s="39"/>
      <c r="D36" s="41"/>
      <c r="E36" s="39"/>
      <c r="F36" s="41"/>
      <c r="G36" s="39"/>
      <c r="H36" s="41"/>
      <c r="I36" s="39"/>
      <c r="J36" s="41"/>
      <c r="K36" s="39"/>
      <c r="L36" s="41"/>
      <c r="M36" s="39"/>
      <c r="N36" s="17"/>
      <c r="O36" s="39"/>
      <c r="P36" s="41"/>
      <c r="Q36" s="39"/>
      <c r="R36" s="41"/>
      <c r="S36" s="39"/>
      <c r="T36" s="41"/>
      <c r="U36" s="39"/>
      <c r="V36" s="41"/>
      <c r="W36" s="39"/>
      <c r="X36" s="41"/>
      <c r="Y36" s="39"/>
      <c r="Z36" s="18"/>
      <c r="AA36" s="18"/>
      <c r="AB36" s="18"/>
      <c r="AC36" s="38"/>
      <c r="AD36" s="41"/>
      <c r="AE36" s="40"/>
      <c r="AF36" s="18"/>
      <c r="AG36" s="36"/>
    </row>
    <row r="37" spans="1:33" ht="13.5" thickBot="1" x14ac:dyDescent="0.25">
      <c r="A37" s="228" t="s">
        <v>99</v>
      </c>
      <c r="B37" s="186"/>
      <c r="C37" s="229"/>
      <c r="D37" s="186"/>
      <c r="E37" s="229"/>
      <c r="F37" s="186"/>
      <c r="G37" s="229"/>
      <c r="H37" s="186"/>
      <c r="I37" s="229"/>
      <c r="J37" s="186"/>
      <c r="K37" s="229"/>
      <c r="L37" s="186"/>
      <c r="M37" s="229"/>
      <c r="N37" s="186"/>
      <c r="O37" s="229"/>
      <c r="P37" s="186"/>
      <c r="Q37" s="229"/>
      <c r="R37" s="186"/>
      <c r="S37" s="229"/>
      <c r="T37" s="186"/>
      <c r="U37" s="229"/>
      <c r="V37" s="186"/>
      <c r="W37" s="229"/>
      <c r="X37" s="186"/>
      <c r="Y37" s="229"/>
      <c r="Z37" s="230"/>
      <c r="AA37" s="23"/>
      <c r="AB37" s="230"/>
      <c r="AC37" s="231"/>
      <c r="AD37" s="186"/>
      <c r="AE37" s="231"/>
      <c r="AF37" s="23"/>
      <c r="AG37" s="36"/>
    </row>
    <row r="38" spans="1:33" x14ac:dyDescent="0.2">
      <c r="A38" s="187" t="s">
        <v>131</v>
      </c>
      <c r="B38" s="18"/>
      <c r="C38" s="188">
        <f>'Jan - Fev'!$D$177+'Jan - Fev'!$D$179-'Jan - Fev'!$D$178</f>
        <v>0</v>
      </c>
      <c r="D38" s="18"/>
      <c r="E38" s="188">
        <f>'Jan - Fev'!$H$177+'Jan - Fev'!$H$179-'Jan - Fev'!$H$178</f>
        <v>0</v>
      </c>
      <c r="F38" s="18"/>
      <c r="G38" s="188">
        <f>'Mar - Abr'!$D$177+'Mar - Abr'!$D$179-'Mar - Abr'!$D$178</f>
        <v>0</v>
      </c>
      <c r="H38" s="18"/>
      <c r="I38" s="188">
        <f>'Mar - Abr'!$H$177+'Mar - Abr'!$H$179-'Mar - Abr'!$H$178</f>
        <v>0</v>
      </c>
      <c r="J38" s="18"/>
      <c r="K38" s="188">
        <f>'Mai - Jun'!$D$177+'Mai - Jun'!$D$179-'Mai - Jun'!$D$178</f>
        <v>0</v>
      </c>
      <c r="L38" s="18"/>
      <c r="M38" s="188">
        <f>'Mai - Jun'!$H$177+'Mai - Jun'!$H$179-'Mai - Jun'!$H$178</f>
        <v>0</v>
      </c>
      <c r="N38" s="18"/>
      <c r="O38" s="188">
        <f>'Jul - Ago'!$D$177+'Jul - Ago'!$D$179-'Jul - Ago'!$D$178</f>
        <v>0</v>
      </c>
      <c r="P38" s="18"/>
      <c r="Q38" s="188">
        <f>'Jul - Ago'!$H$177+'Jul - Ago'!$H$179-'Jul - Ago'!$H$178</f>
        <v>0</v>
      </c>
      <c r="R38" s="18"/>
      <c r="S38" s="188">
        <f>'Set - Out'!$D$177+'Set - Out'!$D$179-'Set - Out'!$D$178</f>
        <v>0</v>
      </c>
      <c r="T38" s="18"/>
      <c r="U38" s="188">
        <f>'Set - Out'!$H$177+'Set - Out'!$H$179-'Set - Out'!$H$178</f>
        <v>0</v>
      </c>
      <c r="V38" s="18"/>
      <c r="W38" s="188">
        <f>'Nov - Dez'!$D$177+'Nov - Dez'!$D$179-'Nov - Dez'!$D$178</f>
        <v>0</v>
      </c>
      <c r="X38" s="18"/>
      <c r="Y38" s="188">
        <f>'Nov - Dez'!$H$177+'Nov - Dez'!$H$179-'Nov - Dez'!$H$178</f>
        <v>0</v>
      </c>
      <c r="Z38" s="18"/>
      <c r="AA38" s="18"/>
      <c r="AB38" s="18"/>
      <c r="AC38" s="182">
        <f>SUM(C38:Z38)</f>
        <v>0</v>
      </c>
      <c r="AD38" s="18"/>
      <c r="AE38" s="182">
        <f>AC38/12</f>
        <v>0</v>
      </c>
      <c r="AF38" s="18"/>
      <c r="AG38" s="36"/>
    </row>
    <row r="39" spans="1:33" ht="13.5" thickBot="1" x14ac:dyDescent="0.25">
      <c r="A39" s="189" t="s">
        <v>132</v>
      </c>
      <c r="B39" s="18"/>
      <c r="C39" s="190">
        <f>'Jan - Fev'!$E$177+'Jan - Fev'!$E$179-'Jan - Fev'!$E$178</f>
        <v>0</v>
      </c>
      <c r="D39" s="18"/>
      <c r="E39" s="190">
        <f>'Jan - Fev'!$I$177+'Jan - Fev'!$I$179-'Jan - Fev'!$I$178</f>
        <v>0</v>
      </c>
      <c r="F39" s="18"/>
      <c r="G39" s="190">
        <f>'Mar - Abr'!$E$177+'Mar - Abr'!$E$179-'Mar - Abr'!$E$178</f>
        <v>0</v>
      </c>
      <c r="H39" s="18"/>
      <c r="I39" s="190">
        <f>'Mar - Abr'!$I$177+'Mar - Abr'!$I$179-'Mar - Abr'!$I$178</f>
        <v>0</v>
      </c>
      <c r="J39" s="18"/>
      <c r="K39" s="190">
        <f>'Mai - Jun'!$E$177+'Mai - Jun'!$E$179-'Mai - Jun'!$E$178</f>
        <v>0</v>
      </c>
      <c r="L39" s="18"/>
      <c r="M39" s="190">
        <f>'Mai - Jun'!$I$177+'Mai - Jun'!$I$179-'Mai - Jun'!$I$178</f>
        <v>0</v>
      </c>
      <c r="N39" s="18"/>
      <c r="O39" s="190">
        <f>'Jul - Ago'!$E$177+'Jul - Ago'!$E$179-'Jul - Ago'!$E$178</f>
        <v>0</v>
      </c>
      <c r="P39" s="18"/>
      <c r="Q39" s="190">
        <f>'Jul - Ago'!$I$177+'Jul - Ago'!$I$179-'Jul - Ago'!$I$178</f>
        <v>0</v>
      </c>
      <c r="R39" s="18"/>
      <c r="S39" s="190">
        <f>'Set - Out'!$E$177+'Set - Out'!$E$179-'Set - Out'!$E$178</f>
        <v>0</v>
      </c>
      <c r="T39" s="18"/>
      <c r="U39" s="190">
        <f>'Set - Out'!$I$177+'Set - Out'!$I$179-'Set - Out'!$I$178</f>
        <v>0</v>
      </c>
      <c r="V39" s="18"/>
      <c r="W39" s="190">
        <f>'Nov - Dez'!$E$177+'Nov - Dez'!$E$179-'Nov - Dez'!$E$178</f>
        <v>0</v>
      </c>
      <c r="X39" s="18"/>
      <c r="Y39" s="190">
        <f>'Nov - Dez'!$I$177+'Nov - Dez'!$I$179-'Nov - Dez'!$I$178</f>
        <v>0</v>
      </c>
      <c r="Z39" s="18"/>
      <c r="AA39" s="18"/>
      <c r="AB39" s="18"/>
      <c r="AC39" s="182">
        <f>SUM(C39:Z39)</f>
        <v>0</v>
      </c>
      <c r="AD39" s="18"/>
      <c r="AE39" s="182">
        <f>AC39/12</f>
        <v>0</v>
      </c>
      <c r="AF39" s="18"/>
      <c r="AG39" s="36"/>
    </row>
    <row r="40" spans="1:33" ht="13.5" thickBot="1" x14ac:dyDescent="0.25">
      <c r="A40" s="232" t="s">
        <v>126</v>
      </c>
      <c r="B40" s="18"/>
      <c r="C40" s="233">
        <f>C38+C39</f>
        <v>0</v>
      </c>
      <c r="D40" s="18"/>
      <c r="E40" s="233">
        <f>E38+E39</f>
        <v>0</v>
      </c>
      <c r="F40" s="18"/>
      <c r="G40" s="233">
        <f>G38+G39</f>
        <v>0</v>
      </c>
      <c r="H40" s="18"/>
      <c r="I40" s="233">
        <f>I38+I39</f>
        <v>0</v>
      </c>
      <c r="J40" s="18"/>
      <c r="K40" s="233">
        <f>K38+K39</f>
        <v>0</v>
      </c>
      <c r="L40" s="18"/>
      <c r="M40" s="233">
        <f>M38+M39</f>
        <v>0</v>
      </c>
      <c r="N40" s="18"/>
      <c r="O40" s="233">
        <f>O38+O39</f>
        <v>0</v>
      </c>
      <c r="P40" s="18"/>
      <c r="Q40" s="233">
        <f>Q38+Q39</f>
        <v>0</v>
      </c>
      <c r="R40" s="18"/>
      <c r="S40" s="233">
        <f>S38+S39</f>
        <v>0</v>
      </c>
      <c r="T40" s="18"/>
      <c r="U40" s="233">
        <f>U38+U39</f>
        <v>0</v>
      </c>
      <c r="V40" s="18"/>
      <c r="W40" s="233">
        <f>W38+W39</f>
        <v>0</v>
      </c>
      <c r="X40" s="18"/>
      <c r="Y40" s="233">
        <f>Y38+Y39</f>
        <v>0</v>
      </c>
      <c r="Z40" s="206"/>
      <c r="AA40" s="18"/>
      <c r="AB40" s="206"/>
      <c r="AC40" s="234">
        <f>AC38+AC39</f>
        <v>0</v>
      </c>
      <c r="AD40" s="18"/>
      <c r="AE40" s="234">
        <f>AE38+AE39</f>
        <v>0</v>
      </c>
      <c r="AF40" s="18"/>
      <c r="AG40" s="36"/>
    </row>
    <row r="41" spans="1:33" ht="5.25" customHeight="1" thickBot="1" x14ac:dyDescent="0.25">
      <c r="A41" s="191"/>
      <c r="B41" s="18"/>
      <c r="C41" s="192"/>
      <c r="D41" s="18"/>
      <c r="E41" s="192"/>
      <c r="F41" s="18"/>
      <c r="G41" s="192"/>
      <c r="H41" s="18"/>
      <c r="I41" s="192"/>
      <c r="J41" s="18"/>
      <c r="K41" s="192"/>
      <c r="L41" s="18"/>
      <c r="M41" s="192"/>
      <c r="N41" s="18"/>
      <c r="O41" s="192"/>
      <c r="P41" s="18"/>
      <c r="Q41" s="192"/>
      <c r="R41" s="18"/>
      <c r="S41" s="192"/>
      <c r="T41" s="18"/>
      <c r="U41" s="192"/>
      <c r="V41" s="18"/>
      <c r="W41" s="192"/>
      <c r="X41" s="18"/>
      <c r="Y41" s="192"/>
      <c r="Z41" s="18"/>
      <c r="AA41" s="18"/>
      <c r="AB41" s="18"/>
      <c r="AC41" s="193"/>
      <c r="AD41" s="18"/>
      <c r="AE41" s="193"/>
      <c r="AF41" s="18"/>
      <c r="AG41" s="36"/>
    </row>
    <row r="42" spans="1:33" ht="13.5" thickBot="1" x14ac:dyDescent="0.25">
      <c r="A42" s="228" t="s">
        <v>73</v>
      </c>
      <c r="B42" s="23"/>
      <c r="C42" s="229"/>
      <c r="D42" s="23"/>
      <c r="E42" s="229"/>
      <c r="F42" s="23"/>
      <c r="G42" s="229"/>
      <c r="H42" s="23"/>
      <c r="I42" s="229"/>
      <c r="J42" s="23"/>
      <c r="K42" s="229"/>
      <c r="L42" s="23"/>
      <c r="M42" s="229"/>
      <c r="N42" s="23"/>
      <c r="O42" s="229"/>
      <c r="P42" s="23"/>
      <c r="Q42" s="229"/>
      <c r="R42" s="23"/>
      <c r="S42" s="229"/>
      <c r="T42" s="23"/>
      <c r="U42" s="229"/>
      <c r="V42" s="23"/>
      <c r="W42" s="229"/>
      <c r="X42" s="23"/>
      <c r="Y42" s="229"/>
      <c r="Z42" s="230"/>
      <c r="AA42" s="23"/>
      <c r="AB42" s="230"/>
      <c r="AC42" s="231"/>
      <c r="AD42" s="23"/>
      <c r="AE42" s="231"/>
      <c r="AF42" s="23"/>
      <c r="AG42" s="36"/>
    </row>
    <row r="43" spans="1:33" x14ac:dyDescent="0.2">
      <c r="A43" s="187" t="s">
        <v>131</v>
      </c>
      <c r="B43" s="18"/>
      <c r="C43" s="188">
        <f>'Jan - Fev'!$D$186+'Jan - Fev'!$D$188-'Jan - Fev'!$D$187</f>
        <v>0</v>
      </c>
      <c r="D43" s="18"/>
      <c r="E43" s="188">
        <f>'Jan - Fev'!$H$186+'Jan - Fev'!$H$188-'Jan - Fev'!$H$187</f>
        <v>0</v>
      </c>
      <c r="F43" s="18"/>
      <c r="G43" s="188">
        <f>'Mar - Abr'!$D$186+'Mar - Abr'!$D$188-'Mar - Abr'!$D$187</f>
        <v>0</v>
      </c>
      <c r="H43" s="18"/>
      <c r="I43" s="188">
        <f>'Mar - Abr'!$H$186+'Mar - Abr'!$H$188-'Mar - Abr'!$H$187</f>
        <v>0</v>
      </c>
      <c r="J43" s="18"/>
      <c r="K43" s="188">
        <f>'Mai - Jun'!$D$186+'Mai - Jun'!$D$188-'Mai - Jun'!$D$187</f>
        <v>0</v>
      </c>
      <c r="L43" s="18"/>
      <c r="M43" s="188">
        <f>'Mai - Jun'!$H$186+'Mai - Jun'!$H$188-'Mai - Jun'!$H$187</f>
        <v>0</v>
      </c>
      <c r="N43" s="18"/>
      <c r="O43" s="188">
        <f>'Jul - Ago'!$D$186+'Jul - Ago'!$D$188-'Jul - Ago'!$D$187</f>
        <v>0</v>
      </c>
      <c r="P43" s="18"/>
      <c r="Q43" s="188">
        <f>'Jul - Ago'!$H$186+'Jul - Ago'!$H$188-'Jul - Ago'!$H$187</f>
        <v>0</v>
      </c>
      <c r="R43" s="18"/>
      <c r="S43" s="188">
        <f>'Set - Out'!$D$186+'Set - Out'!$D$188-'Set - Out'!$D$187</f>
        <v>0</v>
      </c>
      <c r="T43" s="18"/>
      <c r="U43" s="188">
        <f>'Set - Out'!$H$186+'Set - Out'!$H$188-'Set - Out'!$H$187</f>
        <v>0</v>
      </c>
      <c r="V43" s="18"/>
      <c r="W43" s="188">
        <f>'Nov - Dez'!$D$186+'Nov - Dez'!$D$188-'Nov - Dez'!$D$187</f>
        <v>0</v>
      </c>
      <c r="X43" s="18"/>
      <c r="Y43" s="188">
        <f>'Nov - Dez'!$H$186+'Nov - Dez'!$H$188-'Nov - Dez'!$H$187</f>
        <v>0</v>
      </c>
      <c r="Z43" s="18"/>
      <c r="AA43" s="18"/>
      <c r="AB43" s="18"/>
      <c r="AC43" s="182">
        <f>SUM(C43:Z43)</f>
        <v>0</v>
      </c>
      <c r="AD43" s="18"/>
      <c r="AE43" s="182">
        <f>AC43/12</f>
        <v>0</v>
      </c>
      <c r="AF43" s="18"/>
      <c r="AG43" s="36"/>
    </row>
    <row r="44" spans="1:33" ht="13.5" thickBot="1" x14ac:dyDescent="0.25">
      <c r="A44" s="189" t="s">
        <v>132</v>
      </c>
      <c r="B44" s="18"/>
      <c r="C44" s="190">
        <f>'Jan - Fev'!$E$186+'Jan - Fev'!$E$188-'Jan - Fev'!$E$187</f>
        <v>0</v>
      </c>
      <c r="D44" s="18"/>
      <c r="E44" s="190">
        <f>'Jan - Fev'!$I$186+'Jan - Fev'!$I$188-'Jan - Fev'!$I$187</f>
        <v>0</v>
      </c>
      <c r="F44" s="18"/>
      <c r="G44" s="190">
        <f>'Mar - Abr'!$E$186+'Mar - Abr'!$E$188-'Mar - Abr'!$E$187</f>
        <v>0</v>
      </c>
      <c r="H44" s="18"/>
      <c r="I44" s="190">
        <f>'Mar - Abr'!$I$186+'Mar - Abr'!$I$188-'Mar - Abr'!$I$187</f>
        <v>0</v>
      </c>
      <c r="J44" s="18"/>
      <c r="K44" s="190">
        <f>'Mai - Jun'!$E$186+'Mai - Jun'!$E$188-'Mai - Jun'!$E$187</f>
        <v>0</v>
      </c>
      <c r="L44" s="18"/>
      <c r="M44" s="190">
        <f>'Mai - Jun'!$I$186+'Mai - Jun'!$I$188-'Mai - Jun'!$I$187</f>
        <v>0</v>
      </c>
      <c r="N44" s="18"/>
      <c r="O44" s="190">
        <f>'Jul - Ago'!$E$186+'Jul - Ago'!$E$188-'Jul - Ago'!$E$187</f>
        <v>0</v>
      </c>
      <c r="P44" s="18"/>
      <c r="Q44" s="190">
        <f>'Jul - Ago'!$I$186+'Jul - Ago'!$I$188-'Jul - Ago'!$I$187</f>
        <v>0</v>
      </c>
      <c r="R44" s="18"/>
      <c r="S44" s="190">
        <f>'Set - Out'!$E$186+'Set - Out'!$E$188-'Set - Out'!$E$187</f>
        <v>0</v>
      </c>
      <c r="T44" s="18"/>
      <c r="U44" s="190">
        <f>'Set - Out'!$I$186+'Set - Out'!$I$188-'Set - Out'!$I$187</f>
        <v>0</v>
      </c>
      <c r="V44" s="18"/>
      <c r="W44" s="190">
        <f>'Nov - Dez'!$E$186+'Nov - Dez'!$E$188-'Nov - Dez'!$E$187</f>
        <v>0</v>
      </c>
      <c r="X44" s="18"/>
      <c r="Y44" s="190">
        <f>'Nov - Dez'!$I$186+'Nov - Dez'!$I$188-'Nov - Dez'!$I$187</f>
        <v>0</v>
      </c>
      <c r="Z44" s="18"/>
      <c r="AA44" s="18"/>
      <c r="AB44" s="18"/>
      <c r="AC44" s="182">
        <f>SUM(C44:Z44)</f>
        <v>0</v>
      </c>
      <c r="AD44" s="18"/>
      <c r="AE44" s="182">
        <f>AC44/12</f>
        <v>0</v>
      </c>
      <c r="AF44" s="18"/>
      <c r="AG44" s="36"/>
    </row>
    <row r="45" spans="1:33" ht="13.5" thickBot="1" x14ac:dyDescent="0.25">
      <c r="A45" s="232" t="s">
        <v>127</v>
      </c>
      <c r="B45" s="18"/>
      <c r="C45" s="233">
        <f>C43+C44</f>
        <v>0</v>
      </c>
      <c r="D45" s="18"/>
      <c r="E45" s="233">
        <f>E43+E44</f>
        <v>0</v>
      </c>
      <c r="F45" s="18"/>
      <c r="G45" s="233">
        <f>G43+G44</f>
        <v>0</v>
      </c>
      <c r="H45" s="18"/>
      <c r="I45" s="233">
        <f>I43+I44</f>
        <v>0</v>
      </c>
      <c r="J45" s="18"/>
      <c r="K45" s="233">
        <f>K43+K44</f>
        <v>0</v>
      </c>
      <c r="L45" s="18"/>
      <c r="M45" s="233">
        <f>M43+M44</f>
        <v>0</v>
      </c>
      <c r="N45" s="18"/>
      <c r="O45" s="233">
        <f>O43+O44</f>
        <v>0</v>
      </c>
      <c r="P45" s="18"/>
      <c r="Q45" s="233">
        <f>Q43+Q44</f>
        <v>0</v>
      </c>
      <c r="R45" s="18"/>
      <c r="S45" s="233">
        <f>S43+S44</f>
        <v>0</v>
      </c>
      <c r="T45" s="18"/>
      <c r="U45" s="233">
        <f>U43+U44</f>
        <v>0</v>
      </c>
      <c r="V45" s="18"/>
      <c r="W45" s="233">
        <f>W43+W44</f>
        <v>0</v>
      </c>
      <c r="X45" s="18"/>
      <c r="Y45" s="233">
        <f>Y43+Y44</f>
        <v>0</v>
      </c>
      <c r="Z45" s="206"/>
      <c r="AA45" s="18"/>
      <c r="AB45" s="206"/>
      <c r="AC45" s="234">
        <f>AC43+AC44</f>
        <v>0</v>
      </c>
      <c r="AD45" s="18"/>
      <c r="AE45" s="234">
        <f>AE43+AE44</f>
        <v>0</v>
      </c>
      <c r="AF45" s="18"/>
      <c r="AG45" s="36"/>
    </row>
    <row r="46" spans="1:33" ht="4.5" customHeight="1" thickBot="1" x14ac:dyDescent="0.25">
      <c r="A46" s="191"/>
      <c r="B46" s="18"/>
      <c r="C46" s="192"/>
      <c r="D46" s="18"/>
      <c r="E46" s="192"/>
      <c r="F46" s="18"/>
      <c r="G46" s="192"/>
      <c r="H46" s="18"/>
      <c r="I46" s="192"/>
      <c r="J46" s="18"/>
      <c r="K46" s="192"/>
      <c r="L46" s="18"/>
      <c r="M46" s="192"/>
      <c r="N46" s="18"/>
      <c r="O46" s="192"/>
      <c r="P46" s="18"/>
      <c r="Q46" s="192"/>
      <c r="R46" s="18"/>
      <c r="S46" s="192"/>
      <c r="T46" s="18"/>
      <c r="U46" s="192"/>
      <c r="V46" s="18"/>
      <c r="W46" s="192"/>
      <c r="X46" s="18"/>
      <c r="Y46" s="192"/>
      <c r="Z46" s="18"/>
      <c r="AA46" s="18"/>
      <c r="AB46" s="18"/>
      <c r="AC46" s="193"/>
      <c r="AD46" s="18"/>
      <c r="AE46" s="193"/>
      <c r="AF46" s="18"/>
      <c r="AG46" s="36"/>
    </row>
    <row r="47" spans="1:33" ht="13.5" thickBot="1" x14ac:dyDescent="0.25">
      <c r="A47" s="220" t="s">
        <v>128</v>
      </c>
      <c r="B47" s="31"/>
      <c r="C47" s="220">
        <f>C40+C45</f>
        <v>0</v>
      </c>
      <c r="D47" s="31"/>
      <c r="E47" s="220">
        <f>E40+E45</f>
        <v>0</v>
      </c>
      <c r="F47" s="31"/>
      <c r="G47" s="220">
        <f>G40+G45</f>
        <v>0</v>
      </c>
      <c r="H47" s="31"/>
      <c r="I47" s="220">
        <f>I40+I45</f>
        <v>0</v>
      </c>
      <c r="J47" s="31"/>
      <c r="K47" s="220">
        <f>K40+K45</f>
        <v>0</v>
      </c>
      <c r="L47" s="31"/>
      <c r="M47" s="220">
        <f>M40+M45</f>
        <v>0</v>
      </c>
      <c r="N47" s="31"/>
      <c r="O47" s="220">
        <f>O40+O45</f>
        <v>0</v>
      </c>
      <c r="P47" s="31"/>
      <c r="Q47" s="220">
        <f>Q40+Q45</f>
        <v>0</v>
      </c>
      <c r="R47" s="31"/>
      <c r="S47" s="220">
        <f>S40+S45</f>
        <v>0</v>
      </c>
      <c r="T47" s="31"/>
      <c r="U47" s="220">
        <f>U40+U45</f>
        <v>0</v>
      </c>
      <c r="V47" s="31"/>
      <c r="W47" s="220">
        <f>W40+W45</f>
        <v>0</v>
      </c>
      <c r="X47" s="31"/>
      <c r="Y47" s="220">
        <f>Y40+Y45</f>
        <v>0</v>
      </c>
      <c r="Z47" s="219"/>
      <c r="AA47" s="31"/>
      <c r="AB47" s="219"/>
      <c r="AC47" s="220">
        <f>AC40+AC45</f>
        <v>0</v>
      </c>
      <c r="AD47" s="31"/>
      <c r="AE47" s="220">
        <f>AE40+AE45</f>
        <v>0</v>
      </c>
      <c r="AF47" s="31"/>
      <c r="AG47" s="36"/>
    </row>
    <row r="48" spans="1:33" ht="9" customHeight="1" thickBot="1" x14ac:dyDescent="0.25">
      <c r="A48" s="37"/>
      <c r="B48" s="20"/>
      <c r="C48" s="32"/>
      <c r="D48" s="20"/>
      <c r="E48" s="32"/>
      <c r="F48" s="20"/>
      <c r="G48" s="32"/>
      <c r="H48" s="20"/>
      <c r="I48" s="32"/>
      <c r="J48" s="20"/>
      <c r="K48" s="32"/>
      <c r="L48" s="20"/>
      <c r="M48" s="32"/>
      <c r="N48" s="19"/>
      <c r="O48" s="37"/>
      <c r="P48" s="20"/>
      <c r="Q48" s="32"/>
      <c r="R48" s="20"/>
      <c r="S48" s="32"/>
      <c r="T48" s="20"/>
      <c r="U48" s="32"/>
      <c r="V48" s="20"/>
      <c r="W48" s="32"/>
      <c r="X48" s="20"/>
      <c r="Y48" s="32"/>
      <c r="Z48" s="20"/>
      <c r="AA48" s="20"/>
      <c r="AB48" s="20"/>
      <c r="AC48" s="32"/>
      <c r="AD48" s="20"/>
      <c r="AE48" s="32"/>
      <c r="AF48" s="19"/>
      <c r="AG48" s="36"/>
    </row>
    <row r="49" spans="1:33" x14ac:dyDescent="0.2">
      <c r="A49" s="418"/>
      <c r="B49" s="419"/>
      <c r="C49" s="419"/>
      <c r="D49" s="419"/>
      <c r="E49" s="419"/>
      <c r="F49" s="419"/>
      <c r="G49" s="419"/>
      <c r="H49" s="419"/>
      <c r="I49" s="419"/>
      <c r="J49" s="419"/>
      <c r="K49" s="419"/>
      <c r="L49" s="419"/>
      <c r="M49" s="420"/>
      <c r="N49" s="18"/>
      <c r="O49" s="409"/>
      <c r="P49" s="410"/>
      <c r="Q49" s="410"/>
      <c r="R49" s="410"/>
      <c r="S49" s="410"/>
      <c r="T49" s="410"/>
      <c r="U49" s="410"/>
      <c r="V49" s="410"/>
      <c r="W49" s="410"/>
      <c r="X49" s="410"/>
      <c r="Y49" s="410"/>
      <c r="Z49" s="410"/>
      <c r="AA49" s="410"/>
      <c r="AB49" s="410"/>
      <c r="AC49" s="410"/>
      <c r="AD49" s="410"/>
      <c r="AE49" s="411"/>
      <c r="AF49" s="18"/>
      <c r="AG49" s="36"/>
    </row>
    <row r="50" spans="1:33" x14ac:dyDescent="0.2">
      <c r="A50" s="421"/>
      <c r="B50" s="422"/>
      <c r="C50" s="422"/>
      <c r="D50" s="422"/>
      <c r="E50" s="422"/>
      <c r="F50" s="422"/>
      <c r="G50" s="422"/>
      <c r="H50" s="422"/>
      <c r="I50" s="422"/>
      <c r="J50" s="422"/>
      <c r="K50" s="422"/>
      <c r="L50" s="422"/>
      <c r="M50" s="423"/>
      <c r="N50" s="23"/>
      <c r="O50" s="412"/>
      <c r="P50" s="413"/>
      <c r="Q50" s="413"/>
      <c r="R50" s="413"/>
      <c r="S50" s="413"/>
      <c r="T50" s="413"/>
      <c r="U50" s="413"/>
      <c r="V50" s="413"/>
      <c r="W50" s="413"/>
      <c r="X50" s="413"/>
      <c r="Y50" s="413"/>
      <c r="Z50" s="413"/>
      <c r="AA50" s="413"/>
      <c r="AB50" s="413"/>
      <c r="AC50" s="413"/>
      <c r="AD50" s="413"/>
      <c r="AE50" s="414"/>
      <c r="AF50" s="23"/>
      <c r="AG50" s="36"/>
    </row>
    <row r="51" spans="1:33" x14ac:dyDescent="0.2">
      <c r="A51" s="421"/>
      <c r="B51" s="422"/>
      <c r="C51" s="422"/>
      <c r="D51" s="422"/>
      <c r="E51" s="422"/>
      <c r="F51" s="422"/>
      <c r="G51" s="422"/>
      <c r="H51" s="422"/>
      <c r="I51" s="422"/>
      <c r="J51" s="422"/>
      <c r="K51" s="422"/>
      <c r="L51" s="422"/>
      <c r="M51" s="423"/>
      <c r="N51" s="18"/>
      <c r="O51" s="412"/>
      <c r="P51" s="413"/>
      <c r="Q51" s="413"/>
      <c r="R51" s="413"/>
      <c r="S51" s="413"/>
      <c r="T51" s="413"/>
      <c r="U51" s="413"/>
      <c r="V51" s="413"/>
      <c r="W51" s="413"/>
      <c r="X51" s="413"/>
      <c r="Y51" s="413"/>
      <c r="Z51" s="413"/>
      <c r="AA51" s="413"/>
      <c r="AB51" s="413"/>
      <c r="AC51" s="413"/>
      <c r="AD51" s="413"/>
      <c r="AE51" s="414"/>
      <c r="AF51" s="18"/>
      <c r="AG51" s="36"/>
    </row>
    <row r="52" spans="1:33" x14ac:dyDescent="0.2">
      <c r="A52" s="421"/>
      <c r="B52" s="422"/>
      <c r="C52" s="422"/>
      <c r="D52" s="422"/>
      <c r="E52" s="422"/>
      <c r="F52" s="422"/>
      <c r="G52" s="422"/>
      <c r="H52" s="422"/>
      <c r="I52" s="422"/>
      <c r="J52" s="422"/>
      <c r="K52" s="422"/>
      <c r="L52" s="422"/>
      <c r="M52" s="423"/>
      <c r="N52" s="18"/>
      <c r="O52" s="412"/>
      <c r="P52" s="413"/>
      <c r="Q52" s="413"/>
      <c r="R52" s="413"/>
      <c r="S52" s="413"/>
      <c r="T52" s="413"/>
      <c r="U52" s="413"/>
      <c r="V52" s="413"/>
      <c r="W52" s="413"/>
      <c r="X52" s="413"/>
      <c r="Y52" s="413"/>
      <c r="Z52" s="413"/>
      <c r="AA52" s="413"/>
      <c r="AB52" s="413"/>
      <c r="AC52" s="413"/>
      <c r="AD52" s="413"/>
      <c r="AE52" s="414"/>
      <c r="AF52" s="18"/>
      <c r="AG52" s="36"/>
    </row>
    <row r="53" spans="1:33" x14ac:dyDescent="0.2">
      <c r="A53" s="421"/>
      <c r="B53" s="422"/>
      <c r="C53" s="422"/>
      <c r="D53" s="422"/>
      <c r="E53" s="422"/>
      <c r="F53" s="422"/>
      <c r="G53" s="422"/>
      <c r="H53" s="422"/>
      <c r="I53" s="422"/>
      <c r="J53" s="422"/>
      <c r="K53" s="422"/>
      <c r="L53" s="422"/>
      <c r="M53" s="423"/>
      <c r="N53" s="18"/>
      <c r="O53" s="412"/>
      <c r="P53" s="413"/>
      <c r="Q53" s="413"/>
      <c r="R53" s="413"/>
      <c r="S53" s="413"/>
      <c r="T53" s="413"/>
      <c r="U53" s="413"/>
      <c r="V53" s="413"/>
      <c r="W53" s="413"/>
      <c r="X53" s="413"/>
      <c r="Y53" s="413"/>
      <c r="Z53" s="413"/>
      <c r="AA53" s="413"/>
      <c r="AB53" s="413"/>
      <c r="AC53" s="413"/>
      <c r="AD53" s="413"/>
      <c r="AE53" s="414"/>
      <c r="AF53" s="18"/>
      <c r="AG53" s="36"/>
    </row>
    <row r="54" spans="1:33" ht="15.75" customHeight="1" thickBot="1" x14ac:dyDescent="0.25">
      <c r="A54" s="424"/>
      <c r="B54" s="425"/>
      <c r="C54" s="425"/>
      <c r="D54" s="425"/>
      <c r="E54" s="425"/>
      <c r="F54" s="425"/>
      <c r="G54" s="425"/>
      <c r="H54" s="425"/>
      <c r="I54" s="425"/>
      <c r="J54" s="425"/>
      <c r="K54" s="425"/>
      <c r="L54" s="425"/>
      <c r="M54" s="426"/>
      <c r="N54" s="31"/>
      <c r="O54" s="415"/>
      <c r="P54" s="416"/>
      <c r="Q54" s="416"/>
      <c r="R54" s="416"/>
      <c r="S54" s="416"/>
      <c r="T54" s="416"/>
      <c r="U54" s="416"/>
      <c r="V54" s="416"/>
      <c r="W54" s="416"/>
      <c r="X54" s="416"/>
      <c r="Y54" s="416"/>
      <c r="Z54" s="416"/>
      <c r="AA54" s="416"/>
      <c r="AB54" s="416"/>
      <c r="AC54" s="416"/>
      <c r="AD54" s="416"/>
      <c r="AE54" s="417"/>
      <c r="AF54" s="31"/>
      <c r="AG54" s="194"/>
    </row>
    <row r="55" spans="1:33" ht="2.1" customHeight="1" x14ac:dyDescent="0.2">
      <c r="A55" s="12"/>
    </row>
    <row r="56" spans="1:33" hidden="1" x14ac:dyDescent="0.2">
      <c r="A56" s="12"/>
    </row>
    <row r="57" spans="1:33" hidden="1" x14ac:dyDescent="0.2">
      <c r="A57" s="12"/>
    </row>
    <row r="58" spans="1:33" hidden="1" x14ac:dyDescent="0.2">
      <c r="A58" s="12"/>
    </row>
    <row r="59" spans="1:33" hidden="1" x14ac:dyDescent="0.2">
      <c r="A59" s="12"/>
    </row>
    <row r="60" spans="1:33" hidden="1" x14ac:dyDescent="0.2">
      <c r="A60" s="12"/>
    </row>
    <row r="61" spans="1:33" hidden="1" x14ac:dyDescent="0.2">
      <c r="A61" s="12"/>
    </row>
    <row r="62" spans="1:33" hidden="1" x14ac:dyDescent="0.2">
      <c r="A62" s="12"/>
    </row>
    <row r="63" spans="1:33" hidden="1" x14ac:dyDescent="0.2">
      <c r="A63" s="12"/>
    </row>
    <row r="64" spans="1:33" hidden="1" x14ac:dyDescent="0.2">
      <c r="A64" s="12"/>
    </row>
    <row r="65" spans="1:1" hidden="1" x14ac:dyDescent="0.2">
      <c r="A65" s="12"/>
    </row>
    <row r="66" spans="1:1" hidden="1" x14ac:dyDescent="0.2">
      <c r="A66" s="12"/>
    </row>
    <row r="67" spans="1:1" hidden="1" x14ac:dyDescent="0.2">
      <c r="A67" s="12"/>
    </row>
    <row r="68" spans="1:1" hidden="1" x14ac:dyDescent="0.2">
      <c r="A68" s="12"/>
    </row>
    <row r="69" spans="1:1" hidden="1" x14ac:dyDescent="0.2">
      <c r="A69" s="12"/>
    </row>
    <row r="70" spans="1:1" hidden="1" x14ac:dyDescent="0.2">
      <c r="A70" s="12"/>
    </row>
    <row r="71" spans="1:1" hidden="1" x14ac:dyDescent="0.2">
      <c r="A71" s="12"/>
    </row>
    <row r="72" spans="1:1" hidden="1" x14ac:dyDescent="0.2">
      <c r="A72" s="12"/>
    </row>
    <row r="73" spans="1:1" hidden="1" x14ac:dyDescent="0.2">
      <c r="A73" s="12"/>
    </row>
    <row r="74" spans="1:1" hidden="1" x14ac:dyDescent="0.2">
      <c r="A74" s="12"/>
    </row>
    <row r="75" spans="1:1" hidden="1" x14ac:dyDescent="0.2">
      <c r="A75" s="12"/>
    </row>
    <row r="76" spans="1:1" hidden="1" x14ac:dyDescent="0.2">
      <c r="A76" s="12"/>
    </row>
    <row r="77" spans="1:1" hidden="1" x14ac:dyDescent="0.2">
      <c r="A77" s="12"/>
    </row>
    <row r="78" spans="1:1" hidden="1" x14ac:dyDescent="0.2">
      <c r="A78" s="12"/>
    </row>
    <row r="79" spans="1:1" hidden="1" x14ac:dyDescent="0.2">
      <c r="A79" s="12"/>
    </row>
    <row r="80" spans="1:1" hidden="1" x14ac:dyDescent="0.2">
      <c r="A80" s="12"/>
    </row>
    <row r="81" spans="1:1" hidden="1" x14ac:dyDescent="0.2">
      <c r="A81" s="12"/>
    </row>
    <row r="82" spans="1:1" hidden="1" x14ac:dyDescent="0.2">
      <c r="A82" s="12"/>
    </row>
    <row r="83" spans="1:1" hidden="1" x14ac:dyDescent="0.2">
      <c r="A83" s="12"/>
    </row>
    <row r="84" spans="1:1" hidden="1" x14ac:dyDescent="0.2">
      <c r="A84" s="12"/>
    </row>
    <row r="85" spans="1:1" hidden="1" x14ac:dyDescent="0.2">
      <c r="A85" s="12"/>
    </row>
    <row r="86" spans="1:1" hidden="1" x14ac:dyDescent="0.2">
      <c r="A86" s="12"/>
    </row>
    <row r="87" spans="1:1" hidden="1" x14ac:dyDescent="0.2">
      <c r="A87" s="12"/>
    </row>
    <row r="88" spans="1:1" hidden="1" x14ac:dyDescent="0.2">
      <c r="A88" s="12"/>
    </row>
    <row r="89" spans="1:1" hidden="1" x14ac:dyDescent="0.2">
      <c r="A89" s="12"/>
    </row>
    <row r="90" spans="1:1" hidden="1" x14ac:dyDescent="0.2">
      <c r="A90" s="12"/>
    </row>
    <row r="91" spans="1:1" hidden="1" x14ac:dyDescent="0.2">
      <c r="A91" s="12"/>
    </row>
    <row r="92" spans="1:1" hidden="1" x14ac:dyDescent="0.2">
      <c r="A92" s="12"/>
    </row>
    <row r="93" spans="1:1" hidden="1" x14ac:dyDescent="0.2">
      <c r="A93" s="12"/>
    </row>
    <row r="94" spans="1:1" hidden="1" x14ac:dyDescent="0.2">
      <c r="A94" s="12"/>
    </row>
    <row r="95" spans="1:1" hidden="1" x14ac:dyDescent="0.2">
      <c r="A95" s="12"/>
    </row>
    <row r="96" spans="1:1" hidden="1" x14ac:dyDescent="0.2">
      <c r="A96" s="12"/>
    </row>
    <row r="97" spans="1:1" hidden="1" x14ac:dyDescent="0.2">
      <c r="A97" s="12"/>
    </row>
    <row r="98" spans="1:1" hidden="1" x14ac:dyDescent="0.2">
      <c r="A98" s="12"/>
    </row>
    <row r="99" spans="1:1" hidden="1" x14ac:dyDescent="0.2">
      <c r="A99" s="12"/>
    </row>
    <row r="100" spans="1:1" hidden="1" x14ac:dyDescent="0.2">
      <c r="A100" s="12"/>
    </row>
    <row r="101" spans="1:1" hidden="1" x14ac:dyDescent="0.2">
      <c r="A101" s="12"/>
    </row>
    <row r="102" spans="1:1" hidden="1" x14ac:dyDescent="0.2">
      <c r="A102" s="12"/>
    </row>
    <row r="103" spans="1:1" hidden="1" x14ac:dyDescent="0.2">
      <c r="A103" s="12"/>
    </row>
    <row r="104" spans="1:1" hidden="1" x14ac:dyDescent="0.2">
      <c r="A104" s="12"/>
    </row>
    <row r="105" spans="1:1" hidden="1" x14ac:dyDescent="0.2">
      <c r="A105" s="12"/>
    </row>
    <row r="106" spans="1:1" hidden="1" x14ac:dyDescent="0.2">
      <c r="A106" s="12"/>
    </row>
    <row r="107" spans="1:1" hidden="1" x14ac:dyDescent="0.2">
      <c r="A107" s="12"/>
    </row>
    <row r="108" spans="1:1" hidden="1" x14ac:dyDescent="0.2">
      <c r="A108" s="12"/>
    </row>
    <row r="109" spans="1:1" hidden="1" x14ac:dyDescent="0.2">
      <c r="A109" s="12"/>
    </row>
    <row r="110" spans="1:1" hidden="1" x14ac:dyDescent="0.2">
      <c r="A110" s="12"/>
    </row>
    <row r="111" spans="1:1" hidden="1" x14ac:dyDescent="0.2">
      <c r="A111" s="12"/>
    </row>
    <row r="112" spans="1:1" hidden="1" x14ac:dyDescent="0.2">
      <c r="A112" s="12"/>
    </row>
    <row r="113" spans="1:1" hidden="1" x14ac:dyDescent="0.2">
      <c r="A113" s="12"/>
    </row>
    <row r="114" spans="1:1" hidden="1" x14ac:dyDescent="0.2">
      <c r="A114" s="12"/>
    </row>
    <row r="115" spans="1:1" hidden="1" x14ac:dyDescent="0.2">
      <c r="A115" s="12"/>
    </row>
    <row r="116" spans="1:1" hidden="1" x14ac:dyDescent="0.2">
      <c r="A116" s="12"/>
    </row>
    <row r="117" spans="1:1" hidden="1" x14ac:dyDescent="0.2">
      <c r="A117" s="12"/>
    </row>
    <row r="118" spans="1:1" hidden="1" x14ac:dyDescent="0.2">
      <c r="A118" s="12"/>
    </row>
    <row r="119" spans="1:1" hidden="1" x14ac:dyDescent="0.2">
      <c r="A119" s="12"/>
    </row>
    <row r="120" spans="1:1" hidden="1" x14ac:dyDescent="0.2">
      <c r="A120" s="22"/>
    </row>
    <row r="121" spans="1:1" hidden="1" x14ac:dyDescent="0.2">
      <c r="A121" s="22"/>
    </row>
    <row r="122" spans="1:1" hidden="1" x14ac:dyDescent="0.2">
      <c r="A122" s="22"/>
    </row>
    <row r="123" spans="1:1" hidden="1" x14ac:dyDescent="0.2">
      <c r="A123" s="22"/>
    </row>
    <row r="124" spans="1:1" hidden="1" x14ac:dyDescent="0.2">
      <c r="A124" s="22"/>
    </row>
    <row r="125" spans="1:1" hidden="1" x14ac:dyDescent="0.2">
      <c r="A125" s="22"/>
    </row>
    <row r="126" spans="1:1" hidden="1" x14ac:dyDescent="0.2">
      <c r="A126" s="22"/>
    </row>
    <row r="127" spans="1:1" hidden="1" x14ac:dyDescent="0.2">
      <c r="A127" s="22"/>
    </row>
    <row r="128" spans="1:1" hidden="1" x14ac:dyDescent="0.2">
      <c r="A128" s="22"/>
    </row>
    <row r="129" spans="1:1" hidden="1" x14ac:dyDescent="0.2">
      <c r="A129" s="22"/>
    </row>
    <row r="130" spans="1:1" hidden="1" x14ac:dyDescent="0.2">
      <c r="A130" s="22"/>
    </row>
    <row r="131" spans="1:1" hidden="1" x14ac:dyDescent="0.2">
      <c r="A131" s="22"/>
    </row>
    <row r="132" spans="1:1" hidden="1" x14ac:dyDescent="0.2">
      <c r="A132" s="22"/>
    </row>
  </sheetData>
  <sheetProtection algorithmName="SHA-512" hashValue="TZAwMT+0Okpgk9Ih3hJ7OB18t4FBa2I96VX+L9Lv4/8paPncUCYXXZ+VnOKnXYkvkyTl9KxUTRhiN3qNhsZt6w==" saltValue="JNqE2NMJ2PcKKIpvkCS4YQ==" spinCount="100000" sheet="1" objects="1" scenarios="1" selectLockedCells="1"/>
  <mergeCells count="17">
    <mergeCell ref="I1:I2"/>
    <mergeCell ref="K1:K2"/>
    <mergeCell ref="Y1:Y2"/>
    <mergeCell ref="AC1:AC2"/>
    <mergeCell ref="O49:AE54"/>
    <mergeCell ref="A49:M54"/>
    <mergeCell ref="Q1:Q2"/>
    <mergeCell ref="S1:S2"/>
    <mergeCell ref="U1:U2"/>
    <mergeCell ref="W1:W2"/>
    <mergeCell ref="A1:A2"/>
    <mergeCell ref="C1:C2"/>
    <mergeCell ref="E1:E2"/>
    <mergeCell ref="G1:G2"/>
    <mergeCell ref="AE1:AE2"/>
    <mergeCell ref="M1:M2"/>
    <mergeCell ref="O1:O2"/>
  </mergeCells>
  <phoneticPr fontId="38" type="noConversion"/>
  <printOptions horizontalCentered="1" verticalCentered="1"/>
  <pageMargins left="0.59055118110236227" right="0.39370078740157483" top="0.39370078740157483" bottom="0.39370078740157483" header="0.51181102362204722" footer="0.51181102362204722"/>
  <pageSetup paperSize="9" scale="77" orientation="landscape" verticalDpi="300" r:id="rId1"/>
  <headerFooter alignWithMargins="0"/>
  <colBreaks count="1" manualBreakCount="1">
    <brk id="14" max="54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9</vt:i4>
      </vt:variant>
      <vt:variant>
        <vt:lpstr>Intervalos Nomeados</vt:lpstr>
      </vt:variant>
      <vt:variant>
        <vt:i4>9</vt:i4>
      </vt:variant>
    </vt:vector>
  </HeadingPairs>
  <TitlesOfParts>
    <vt:vector size="18" baseType="lpstr">
      <vt:lpstr>Página Inicial</vt:lpstr>
      <vt:lpstr>Jan - Fev</vt:lpstr>
      <vt:lpstr>Mar - Abr</vt:lpstr>
      <vt:lpstr>Mai - Jun</vt:lpstr>
      <vt:lpstr>Jul - Ago</vt:lpstr>
      <vt:lpstr>Set - Out</vt:lpstr>
      <vt:lpstr>Nov - Dez</vt:lpstr>
      <vt:lpstr>Gráficos</vt:lpstr>
      <vt:lpstr>Jan a Dez</vt:lpstr>
      <vt:lpstr>Gráficos!Area_de_impressao</vt:lpstr>
      <vt:lpstr>'Jan - Fev'!Area_de_impressao</vt:lpstr>
      <vt:lpstr>'Jan a Dez'!Area_de_impressao</vt:lpstr>
      <vt:lpstr>'Jul - Ago'!Area_de_impressao</vt:lpstr>
      <vt:lpstr>'Mai - Jun'!Area_de_impressao</vt:lpstr>
      <vt:lpstr>'Mar - Abr'!Area_de_impressao</vt:lpstr>
      <vt:lpstr>'Nov - Dez'!Area_de_impressao</vt:lpstr>
      <vt:lpstr>'Set - Out'!Area_de_impressao</vt:lpstr>
      <vt:lpstr>Gráficos_Comparativos</vt:lpstr>
    </vt:vector>
  </TitlesOfParts>
  <Company>Pessoal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Michelle</dc:creator>
  <cp:lastModifiedBy>Marco Holanda</cp:lastModifiedBy>
  <cp:lastPrinted>2015-01-26T14:39:31Z</cp:lastPrinted>
  <dcterms:created xsi:type="dcterms:W3CDTF">2010-10-10T23:22:43Z</dcterms:created>
  <dcterms:modified xsi:type="dcterms:W3CDTF">2026-03-14T14:30:39Z</dcterms:modified>
</cp:coreProperties>
</file>